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8419418A-17F7-448B-B732-692205BA9FB4}" xr6:coauthVersionLast="45" xr6:coauthVersionMax="45" xr10:uidLastSave="{00000000-0000-0000-0000-000000000000}"/>
  <bookViews>
    <workbookView xWindow="-120" yWindow="-120" windowWidth="29040" windowHeight="15840" xr2:uid="{05D454FD-3B05-4B03-A969-DC45B0C1D83C}"/>
  </bookViews>
  <sheets>
    <sheet name="様式Ⅲ－３" sheetId="10" r:id="rId1"/>
    <sheet name="添付 委託費集計表" sheetId="7" r:id="rId2"/>
    <sheet name="添付 自己資金集計表" sheetId="6" r:id="rId3"/>
    <sheet name="様式Ⅲ－３(記載例)" sheetId="18" r:id="rId4"/>
    <sheet name="添付 委託費集計表(記載例)" sheetId="19" r:id="rId5"/>
    <sheet name="添付 自己資金集計表(記載例)" sheetId="22" r:id="rId6"/>
  </sheets>
  <definedNames>
    <definedName name="_xlnm.Print_Area" localSheetId="1">'添付 委託費集計表'!$A$1:$M$64</definedName>
    <definedName name="_xlnm.Print_Area" localSheetId="4">'添付 委託費集計表(記載例)'!$A$1:$M$64</definedName>
    <definedName name="_xlnm.Print_Area" localSheetId="2">'添付 自己資金集計表'!$A$1:$G$62</definedName>
    <definedName name="_xlnm.Print_Area" localSheetId="5">'添付 自己資金集計表(記載例)'!$A$1:$G$63</definedName>
    <definedName name="_xlnm.Print_Area" localSheetId="0">'様式Ⅲ－３'!$A$1:$BL$48</definedName>
    <definedName name="_xlnm.Print_Area" localSheetId="3">'様式Ⅲ－３(記載例)'!$A$1:$BL$48</definedName>
    <definedName name="_xlnm.Print_Titles" localSheetId="1">'添付 委託費集計表'!$A:$A</definedName>
    <definedName name="_xlnm.Print_Titles" localSheetId="4">'添付 委託費集計表(記載例)'!$A:$A</definedName>
    <definedName name="_xlnm.Print_Titles" localSheetId="2">'添付 自己資金集計表'!$A:$A</definedName>
    <definedName name="_xlnm.Print_Titles" localSheetId="5">'添付 自己資金集計表(記載例)'!$A:$A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7" i="7" l="1"/>
  <c r="G37" i="7"/>
  <c r="F37" i="7"/>
  <c r="AO37" i="10" l="1"/>
  <c r="BF46" i="10" l="1"/>
  <c r="D58" i="6" l="1"/>
  <c r="D57" i="6"/>
  <c r="D54" i="6"/>
  <c r="D53" i="6"/>
  <c r="D52" i="6"/>
  <c r="D51" i="6"/>
  <c r="D43" i="6"/>
  <c r="D36" i="6"/>
  <c r="D35" i="6"/>
  <c r="D32" i="6"/>
  <c r="D31" i="6"/>
  <c r="D30" i="6"/>
  <c r="D29" i="6"/>
  <c r="D28" i="6"/>
  <c r="D27" i="6"/>
  <c r="D24" i="6"/>
  <c r="D23" i="6"/>
  <c r="D22" i="6"/>
  <c r="D19" i="6"/>
  <c r="D18" i="6"/>
  <c r="D15" i="6"/>
  <c r="D14" i="6"/>
  <c r="B13" i="6"/>
  <c r="D13" i="6" s="1"/>
  <c r="C13" i="6"/>
  <c r="B6" i="6"/>
  <c r="AY39" i="10" l="1"/>
  <c r="AY19" i="10"/>
  <c r="D47" i="7" l="1"/>
  <c r="L47" i="7" s="1"/>
  <c r="G27" i="7" l="1"/>
  <c r="C10" i="6" l="1"/>
  <c r="B10" i="6"/>
  <c r="AF32" i="10" l="1"/>
  <c r="A62" i="7"/>
  <c r="A38" i="7"/>
  <c r="E39" i="7" l="1"/>
  <c r="F39" i="7"/>
  <c r="B39" i="7"/>
  <c r="G63" i="7"/>
  <c r="F63" i="7"/>
  <c r="K63" i="7"/>
  <c r="E63" i="7"/>
  <c r="J63" i="7"/>
  <c r="I63" i="7"/>
  <c r="C63" i="7"/>
  <c r="H63" i="7"/>
  <c r="B63" i="7"/>
  <c r="D62" i="7"/>
  <c r="AC32" i="10" s="1"/>
  <c r="AA32" i="10"/>
  <c r="D63" i="7" l="1"/>
  <c r="K27" i="7"/>
  <c r="J27" i="7"/>
  <c r="I27" i="7"/>
  <c r="H27" i="7"/>
  <c r="F27" i="7"/>
  <c r="E27" i="7"/>
  <c r="C27" i="7"/>
  <c r="B27" i="7"/>
  <c r="B4" i="6" l="1"/>
  <c r="D27" i="7" l="1"/>
  <c r="AB26" i="10" s="1"/>
  <c r="AU43" i="10" l="1"/>
  <c r="B5" i="6" l="1"/>
  <c r="U32" i="10"/>
  <c r="BF45" i="10" l="1"/>
  <c r="BF44" i="10"/>
  <c r="BF43" i="10"/>
  <c r="BF42" i="10"/>
  <c r="AU42" i="10"/>
  <c r="AU41" i="10"/>
  <c r="B47" i="10" l="1"/>
  <c r="D38" i="7" l="1"/>
  <c r="AB32" i="10" s="1"/>
  <c r="P32" i="10"/>
  <c r="L38" i="7" l="1"/>
  <c r="B6" i="7"/>
  <c r="B5" i="7"/>
  <c r="B7" i="7"/>
  <c r="D23" i="7"/>
  <c r="D24" i="7"/>
  <c r="D25" i="7"/>
  <c r="L25" i="7" s="1"/>
  <c r="D19" i="7"/>
  <c r="D20" i="7"/>
  <c r="D15" i="7"/>
  <c r="D16" i="7"/>
  <c r="D36" i="7"/>
  <c r="AB29" i="10" s="1"/>
  <c r="D28" i="7"/>
  <c r="D29" i="7"/>
  <c r="D30" i="7"/>
  <c r="D31" i="7"/>
  <c r="D32" i="7"/>
  <c r="D33" i="7"/>
  <c r="D34" i="7"/>
  <c r="AG26" i="10" s="1"/>
  <c r="Q32" i="10" l="1"/>
  <c r="AD32" i="10"/>
  <c r="AE32" i="10"/>
  <c r="E14" i="7"/>
  <c r="C34" i="6"/>
  <c r="B34" i="6"/>
  <c r="D34" i="6" s="1"/>
  <c r="AM28" i="10" l="1"/>
  <c r="B54" i="7" l="1"/>
  <c r="C14" i="7" l="1"/>
  <c r="C53" i="7" l="1"/>
  <c r="D53" i="7"/>
  <c r="B53" i="7"/>
  <c r="C49" i="6" l="1"/>
  <c r="B49" i="6"/>
  <c r="D60" i="7" l="1"/>
  <c r="AC29" i="10" s="1"/>
  <c r="H54" i="7"/>
  <c r="H64" i="7" s="1"/>
  <c r="H48" i="7" s="1"/>
  <c r="I54" i="7"/>
  <c r="I64" i="7" s="1"/>
  <c r="I48" i="7" s="1"/>
  <c r="J54" i="7"/>
  <c r="J64" i="7" s="1"/>
  <c r="J48" i="7" s="1"/>
  <c r="H53" i="7"/>
  <c r="I53" i="7"/>
  <c r="J22" i="7"/>
  <c r="I22" i="7"/>
  <c r="H22" i="7"/>
  <c r="J18" i="7"/>
  <c r="I18" i="7"/>
  <c r="H18" i="7"/>
  <c r="J14" i="7"/>
  <c r="I14" i="7"/>
  <c r="H14" i="7"/>
  <c r="H12" i="7" l="1"/>
  <c r="H39" i="7" s="1"/>
  <c r="I12" i="7"/>
  <c r="J12" i="7"/>
  <c r="F53" i="7"/>
  <c r="G53" i="7"/>
  <c r="J53" i="7"/>
  <c r="K53" i="7"/>
  <c r="E53" i="7"/>
  <c r="J37" i="7" l="1"/>
  <c r="J39" i="7"/>
  <c r="I39" i="7"/>
  <c r="I37" i="7"/>
  <c r="J40" i="7"/>
  <c r="I40" i="7"/>
  <c r="H40" i="7"/>
  <c r="B50" i="6"/>
  <c r="J42" i="7" l="1"/>
  <c r="J44" i="7" s="1"/>
  <c r="J49" i="7" s="1"/>
  <c r="I42" i="7"/>
  <c r="I44" i="7" s="1"/>
  <c r="I49" i="7" s="1"/>
  <c r="H42" i="7"/>
  <c r="H44" i="7" s="1"/>
  <c r="H49" i="7" s="1"/>
  <c r="C56" i="6"/>
  <c r="AN28" i="10"/>
  <c r="AN29" i="10"/>
  <c r="AN19" i="10"/>
  <c r="AN21" i="10"/>
  <c r="AN23" i="10"/>
  <c r="AN25" i="10"/>
  <c r="AM29" i="10"/>
  <c r="L60" i="7"/>
  <c r="R29" i="10" s="1"/>
  <c r="L28" i="7"/>
  <c r="L29" i="7"/>
  <c r="L30" i="7"/>
  <c r="L31" i="7"/>
  <c r="L32" i="7"/>
  <c r="L33" i="7"/>
  <c r="L34" i="7"/>
  <c r="V26" i="10" s="1"/>
  <c r="L23" i="7"/>
  <c r="L24" i="7"/>
  <c r="L19" i="7"/>
  <c r="L20" i="7"/>
  <c r="L15" i="7"/>
  <c r="L16" i="7"/>
  <c r="L62" i="7"/>
  <c r="R32" i="10" s="1"/>
  <c r="D55" i="7"/>
  <c r="D56" i="7"/>
  <c r="D57" i="7"/>
  <c r="D58" i="7"/>
  <c r="L58" i="7" l="1"/>
  <c r="AC26" i="10"/>
  <c r="L57" i="7"/>
  <c r="AC24" i="10"/>
  <c r="L56" i="7"/>
  <c r="AC22" i="10"/>
  <c r="L55" i="7"/>
  <c r="AC20" i="10"/>
  <c r="S32" i="10"/>
  <c r="T32" i="10"/>
  <c r="AO29" i="10"/>
  <c r="AP29" i="10"/>
  <c r="AP28" i="10"/>
  <c r="AO28" i="10"/>
  <c r="L36" i="7"/>
  <c r="Q29" i="10" s="1"/>
  <c r="U30" i="10" s="1"/>
  <c r="AE29" i="10" l="1"/>
  <c r="AD29" i="10"/>
  <c r="C50" i="6" l="1"/>
  <c r="D50" i="6" s="1"/>
  <c r="B56" i="6"/>
  <c r="D56" i="6" s="1"/>
  <c r="C62" i="6" l="1"/>
  <c r="AN27" i="10"/>
  <c r="B62" i="6"/>
  <c r="AN17" i="10"/>
  <c r="C54" i="7"/>
  <c r="E54" i="7"/>
  <c r="E64" i="7" s="1"/>
  <c r="E48" i="7" s="1"/>
  <c r="F54" i="7"/>
  <c r="F64" i="7" s="1"/>
  <c r="F48" i="7" s="1"/>
  <c r="G54" i="7"/>
  <c r="G64" i="7" s="1"/>
  <c r="G48" i="7" s="1"/>
  <c r="K54" i="7"/>
  <c r="K64" i="7" s="1"/>
  <c r="K48" i="7" s="1"/>
  <c r="F14" i="7"/>
  <c r="G14" i="7"/>
  <c r="K14" i="7"/>
  <c r="C18" i="7"/>
  <c r="E18" i="7"/>
  <c r="F18" i="7"/>
  <c r="G18" i="7"/>
  <c r="K18" i="7"/>
  <c r="C22" i="7"/>
  <c r="E22" i="7"/>
  <c r="F22" i="7"/>
  <c r="G22" i="7"/>
  <c r="K22" i="7"/>
  <c r="B22" i="7"/>
  <c r="B18" i="7"/>
  <c r="B14" i="7"/>
  <c r="D62" i="6" l="1"/>
  <c r="B12" i="7"/>
  <c r="B37" i="7" s="1"/>
  <c r="D54" i="7"/>
  <c r="AC18" i="10" s="1"/>
  <c r="D14" i="7"/>
  <c r="B64" i="7"/>
  <c r="B48" i="7" s="1"/>
  <c r="C64" i="7"/>
  <c r="C48" i="7" s="1"/>
  <c r="D22" i="7"/>
  <c r="C12" i="7"/>
  <c r="D18" i="7"/>
  <c r="L27" i="7"/>
  <c r="Q26" i="10" s="1"/>
  <c r="AN32" i="10"/>
  <c r="E12" i="7"/>
  <c r="E37" i="7" s="1"/>
  <c r="G12" i="7"/>
  <c r="G39" i="7" s="1"/>
  <c r="F12" i="7"/>
  <c r="K12" i="7"/>
  <c r="D48" i="7" l="1"/>
  <c r="L48" i="7" s="1"/>
  <c r="K37" i="7"/>
  <c r="K39" i="7"/>
  <c r="L14" i="7"/>
  <c r="AB20" i="10"/>
  <c r="AD20" i="10" s="1"/>
  <c r="C39" i="7"/>
  <c r="C37" i="7"/>
  <c r="L22" i="7"/>
  <c r="AB24" i="10"/>
  <c r="L18" i="7"/>
  <c r="AB22" i="10"/>
  <c r="B40" i="7"/>
  <c r="B42" i="7" s="1"/>
  <c r="E40" i="7"/>
  <c r="K40" i="7"/>
  <c r="F40" i="7"/>
  <c r="L54" i="7"/>
  <c r="R18" i="10" s="1"/>
  <c r="D64" i="7"/>
  <c r="G40" i="7"/>
  <c r="G42" i="7" s="1"/>
  <c r="G44" i="7" s="1"/>
  <c r="AN7" i="10"/>
  <c r="AN11" i="10" s="1"/>
  <c r="D12" i="7"/>
  <c r="AB18" i="10" s="1"/>
  <c r="AF30" i="10" s="1"/>
  <c r="C40" i="7"/>
  <c r="C42" i="7" s="1"/>
  <c r="AE26" i="10"/>
  <c r="AD26" i="10"/>
  <c r="U33" i="10" l="1"/>
  <c r="AF33" i="10"/>
  <c r="E42" i="7"/>
  <c r="E44" i="7" s="1"/>
  <c r="E49" i="7" s="1"/>
  <c r="F42" i="7"/>
  <c r="F44" i="7" s="1"/>
  <c r="F49" i="7" s="1"/>
  <c r="K42" i="7"/>
  <c r="K44" i="7" s="1"/>
  <c r="K49" i="7" s="1"/>
  <c r="AE20" i="10"/>
  <c r="D42" i="7"/>
  <c r="AB9" i="10" s="1"/>
  <c r="G49" i="7"/>
  <c r="AD22" i="10"/>
  <c r="AE22" i="10"/>
  <c r="AD24" i="10"/>
  <c r="AE24" i="10"/>
  <c r="AC7" i="10"/>
  <c r="AC12" i="10" s="1"/>
  <c r="AC36" i="10"/>
  <c r="D40" i="7"/>
  <c r="AM27" i="10"/>
  <c r="AO27" i="10" s="1"/>
  <c r="L12" i="7"/>
  <c r="Q18" i="10" s="1"/>
  <c r="AE18" i="10"/>
  <c r="AD18" i="10"/>
  <c r="L64" i="7"/>
  <c r="C44" i="7"/>
  <c r="B44" i="7"/>
  <c r="R26" i="10"/>
  <c r="R20" i="10"/>
  <c r="R24" i="10"/>
  <c r="R22" i="10"/>
  <c r="L42" i="7" l="1"/>
  <c r="Q9" i="10" s="1"/>
  <c r="AD9" i="10"/>
  <c r="AE9" i="10"/>
  <c r="C49" i="7"/>
  <c r="B49" i="7"/>
  <c r="L40" i="7"/>
  <c r="Q12" i="10" s="1"/>
  <c r="AB36" i="10"/>
  <c r="AE36" i="10" s="1"/>
  <c r="AP27" i="10"/>
  <c r="C42" i="6"/>
  <c r="B42" i="6"/>
  <c r="D44" i="7"/>
  <c r="D49" i="7" l="1"/>
  <c r="L49" i="7" s="1"/>
  <c r="B41" i="6"/>
  <c r="D42" i="6"/>
  <c r="C41" i="6"/>
  <c r="AD36" i="10"/>
  <c r="AB7" i="10"/>
  <c r="L44" i="7"/>
  <c r="R7" i="10"/>
  <c r="R12" i="10" s="1"/>
  <c r="R36" i="10"/>
  <c r="E7" i="7"/>
  <c r="E6" i="6"/>
  <c r="D41" i="6" l="1"/>
  <c r="AO36" i="10"/>
  <c r="AO41" i="10" s="1"/>
  <c r="AE7" i="10"/>
  <c r="AD7" i="10"/>
  <c r="AB12" i="10"/>
  <c r="AD12" i="10" s="1"/>
  <c r="S12" i="10"/>
  <c r="Q7" i="10"/>
  <c r="AE12" i="10" l="1"/>
  <c r="P38" i="10"/>
  <c r="T12" i="10"/>
  <c r="T9" i="10" l="1"/>
  <c r="S9" i="10"/>
  <c r="T7" i="10"/>
  <c r="C26" i="6" l="1"/>
  <c r="B26" i="6"/>
  <c r="D26" i="6" s="1"/>
  <c r="AM25" i="10" l="1"/>
  <c r="C21" i="6"/>
  <c r="B21" i="6"/>
  <c r="D21" i="6" s="1"/>
  <c r="C17" i="6"/>
  <c r="C11" i="6" s="1"/>
  <c r="B17" i="6"/>
  <c r="B11" i="6" l="1"/>
  <c r="D17" i="6"/>
  <c r="D11" i="6"/>
  <c r="C40" i="6"/>
  <c r="AM19" i="10"/>
  <c r="AP25" i="10"/>
  <c r="AO25" i="10"/>
  <c r="B40" i="6"/>
  <c r="T29" i="10"/>
  <c r="S29" i="10"/>
  <c r="Q22" i="10"/>
  <c r="Q20" i="10"/>
  <c r="Q24" i="10"/>
  <c r="B44" i="6" l="1"/>
  <c r="B45" i="6" s="1"/>
  <c r="D40" i="6"/>
  <c r="AM21" i="10"/>
  <c r="AO21" i="10" s="1"/>
  <c r="AP19" i="10"/>
  <c r="AO19" i="10"/>
  <c r="AM23" i="10"/>
  <c r="C44" i="6"/>
  <c r="AM7" i="10"/>
  <c r="AO39" i="10" s="1"/>
  <c r="AM17" i="10"/>
  <c r="T24" i="10"/>
  <c r="S24" i="10"/>
  <c r="S20" i="10"/>
  <c r="T20" i="10"/>
  <c r="S22" i="10"/>
  <c r="T22" i="10"/>
  <c r="S26" i="10"/>
  <c r="T26" i="10"/>
  <c r="S7" i="10"/>
  <c r="D44" i="6" l="1"/>
  <c r="C45" i="6"/>
  <c r="AO40" i="10"/>
  <c r="AQ44" i="10" s="1"/>
  <c r="AP21" i="10"/>
  <c r="AM11" i="10"/>
  <c r="AP7" i="10"/>
  <c r="AP11" i="10" s="1"/>
  <c r="AO7" i="10"/>
  <c r="AO11" i="10" s="1"/>
  <c r="AP23" i="10"/>
  <c r="AO23" i="10"/>
  <c r="AM32" i="10"/>
  <c r="AP17" i="10"/>
  <c r="AO17" i="10"/>
  <c r="AO44" i="10" l="1"/>
  <c r="AO32" i="10"/>
  <c r="AP32" i="10"/>
  <c r="Q36" i="10"/>
  <c r="T18" i="10" l="1"/>
  <c r="S18" i="10"/>
  <c r="T36" i="10"/>
  <c r="S3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7" authorId="0" shapeId="0" xr:uid="{00000000-0006-0000-0000-000001000000}">
      <text>
        <r>
          <rPr>
            <sz val="9"/>
            <color indexed="81"/>
            <rFont val="ＭＳ Ｐゴシック"/>
            <family val="3"/>
            <charset val="128"/>
          </rPr>
          <t>委託費集計表より自動計算</t>
        </r>
      </text>
    </comment>
    <comment ref="R7" authorId="0" shapeId="0" xr:uid="{00000000-0006-0000-0000-000002000000}">
      <text>
        <r>
          <rPr>
            <sz val="9"/>
            <color indexed="81"/>
            <rFont val="ＭＳ Ｐゴシック"/>
            <family val="3"/>
            <charset val="128"/>
          </rPr>
          <t>委託費集計表より自動計算</t>
        </r>
      </text>
    </comment>
    <comment ref="S7" authorId="0" shapeId="0" xr:uid="{00000000-0006-0000-0000-000003000000}">
      <text>
        <r>
          <rPr>
            <sz val="8"/>
            <color indexed="81"/>
            <rFont val="ＭＳ Ｐゴシック"/>
            <family val="3"/>
            <charset val="128"/>
          </rPr>
          <t>自動計算</t>
        </r>
        <r>
          <rPr>
            <sz val="9"/>
            <color indexed="81"/>
            <rFont val="ＭＳ Ｐゴシック"/>
            <family val="3"/>
            <charset val="128"/>
          </rPr>
          <t xml:space="preserve">
</t>
        </r>
      </text>
    </comment>
    <comment ref="T7" authorId="0" shapeId="0" xr:uid="{00000000-0006-0000-0000-000004000000}">
      <text>
        <r>
          <rPr>
            <sz val="8"/>
            <color indexed="81"/>
            <rFont val="ＭＳ Ｐゴシック"/>
            <family val="3"/>
            <charset val="128"/>
          </rPr>
          <t>自動計算</t>
        </r>
        <r>
          <rPr>
            <sz val="9"/>
            <color indexed="81"/>
            <rFont val="ＭＳ Ｐゴシック"/>
            <family val="3"/>
            <charset val="128"/>
          </rPr>
          <t xml:space="preserve">
</t>
        </r>
      </text>
    </comment>
    <comment ref="AB7" authorId="0" shapeId="0" xr:uid="{00000000-0006-0000-0000-000011000000}">
      <text>
        <r>
          <rPr>
            <sz val="9"/>
            <color indexed="81"/>
            <rFont val="ＭＳ Ｐゴシック"/>
            <family val="3"/>
            <charset val="128"/>
          </rPr>
          <t>委託費集計表より自動計算</t>
        </r>
      </text>
    </comment>
    <comment ref="AC7" authorId="0" shapeId="0" xr:uid="{00000000-0006-0000-0000-000012000000}">
      <text>
        <r>
          <rPr>
            <sz val="9"/>
            <color indexed="81"/>
            <rFont val="ＭＳ Ｐゴシック"/>
            <family val="3"/>
            <charset val="128"/>
          </rPr>
          <t>委託費集計表より自動計算</t>
        </r>
      </text>
    </comment>
    <comment ref="AD7" authorId="0" shapeId="0" xr:uid="{00000000-0006-0000-0000-000013000000}">
      <text>
        <r>
          <rPr>
            <sz val="8"/>
            <color indexed="81"/>
            <rFont val="ＭＳ Ｐゴシック"/>
            <family val="3"/>
            <charset val="128"/>
          </rPr>
          <t>自動計算</t>
        </r>
        <r>
          <rPr>
            <sz val="9"/>
            <color indexed="81"/>
            <rFont val="ＭＳ Ｐゴシック"/>
            <family val="3"/>
            <charset val="128"/>
          </rPr>
          <t xml:space="preserve">
</t>
        </r>
      </text>
    </comment>
    <comment ref="AE7" authorId="0" shapeId="0" xr:uid="{00000000-0006-0000-0000-000014000000}">
      <text>
        <r>
          <rPr>
            <sz val="8"/>
            <color indexed="81"/>
            <rFont val="ＭＳ Ｐゴシック"/>
            <family val="3"/>
            <charset val="128"/>
          </rPr>
          <t>自動計算</t>
        </r>
        <r>
          <rPr>
            <sz val="9"/>
            <color indexed="81"/>
            <rFont val="ＭＳ Ｐゴシック"/>
            <family val="3"/>
            <charset val="128"/>
          </rPr>
          <t xml:space="preserve">
</t>
        </r>
      </text>
    </comment>
    <comment ref="AM7" authorId="0" shapeId="0" xr:uid="{00000000-0006-0000-0000-000005000000}">
      <text>
        <r>
          <rPr>
            <sz val="9"/>
            <color indexed="81"/>
            <rFont val="ＭＳ Ｐゴシック"/>
            <family val="3"/>
            <charset val="128"/>
          </rPr>
          <t>自動計算</t>
        </r>
      </text>
    </comment>
    <comment ref="AN7" authorId="0" shapeId="0" xr:uid="{00000000-0006-0000-0000-000006000000}">
      <text>
        <r>
          <rPr>
            <sz val="8"/>
            <color indexed="81"/>
            <rFont val="ＭＳ Ｐゴシック"/>
            <family val="3"/>
            <charset val="128"/>
          </rPr>
          <t>自動計算</t>
        </r>
        <r>
          <rPr>
            <sz val="9"/>
            <color indexed="81"/>
            <rFont val="ＭＳ Ｐゴシック"/>
            <family val="3"/>
            <charset val="128"/>
          </rPr>
          <t xml:space="preserve">
</t>
        </r>
      </text>
    </comment>
    <comment ref="AO7" authorId="0" shapeId="0" xr:uid="{00000000-0006-0000-0000-000007000000}">
      <text>
        <r>
          <rPr>
            <sz val="8"/>
            <color indexed="81"/>
            <rFont val="ＭＳ Ｐゴシック"/>
            <family val="3"/>
            <charset val="128"/>
          </rPr>
          <t>自動計算</t>
        </r>
        <r>
          <rPr>
            <sz val="9"/>
            <color indexed="81"/>
            <rFont val="ＭＳ Ｐゴシック"/>
            <family val="3"/>
            <charset val="128"/>
          </rPr>
          <t xml:space="preserve">
</t>
        </r>
      </text>
    </comment>
    <comment ref="AP7" authorId="0" shapeId="0" xr:uid="{00000000-0006-0000-0000-000008000000}">
      <text>
        <r>
          <rPr>
            <sz val="8"/>
            <color indexed="81"/>
            <rFont val="ＭＳ Ｐゴシック"/>
            <family val="3"/>
            <charset val="128"/>
          </rPr>
          <t>自動計算</t>
        </r>
        <r>
          <rPr>
            <sz val="9"/>
            <color indexed="81"/>
            <rFont val="ＭＳ Ｐゴシック"/>
            <family val="3"/>
            <charset val="128"/>
          </rPr>
          <t xml:space="preserve">
</t>
        </r>
      </text>
    </comment>
    <comment ref="P9" authorId="0" shapeId="0" xr:uid="{00000000-0006-0000-0000-000019000000}">
      <text>
        <r>
          <rPr>
            <sz val="8"/>
            <color indexed="81"/>
            <rFont val="MS P ゴシック"/>
            <family val="3"/>
            <charset val="128"/>
          </rPr>
          <t xml:space="preserve">※委託費限度額を越え、帳簿上、「自己資金」に仕訳が困難が額については、「自己負担額」に整理してください。
</t>
        </r>
      </text>
    </comment>
    <comment ref="Q9" authorId="0" shapeId="0" xr:uid="{00000000-0006-0000-0000-00001A000000}">
      <text>
        <r>
          <rPr>
            <sz val="9"/>
            <color indexed="81"/>
            <rFont val="ＭＳ Ｐゴシック"/>
            <family val="3"/>
            <charset val="128"/>
          </rPr>
          <t>委託費集計表より自動計算</t>
        </r>
      </text>
    </comment>
    <comment ref="S9" authorId="0" shapeId="0" xr:uid="{00000000-0006-0000-0000-00001B000000}">
      <text>
        <r>
          <rPr>
            <sz val="8"/>
            <color indexed="81"/>
            <rFont val="ＭＳ Ｐゴシック"/>
            <family val="3"/>
            <charset val="128"/>
          </rPr>
          <t>自動計算</t>
        </r>
        <r>
          <rPr>
            <sz val="9"/>
            <color indexed="81"/>
            <rFont val="ＭＳ Ｐゴシック"/>
            <family val="3"/>
            <charset val="128"/>
          </rPr>
          <t xml:space="preserve">
</t>
        </r>
      </text>
    </comment>
    <comment ref="T9" authorId="0" shapeId="0" xr:uid="{00000000-0006-0000-0000-00001C000000}">
      <text>
        <r>
          <rPr>
            <sz val="8"/>
            <color indexed="81"/>
            <rFont val="ＭＳ Ｐゴシック"/>
            <family val="3"/>
            <charset val="128"/>
          </rPr>
          <t>自動計算</t>
        </r>
        <r>
          <rPr>
            <sz val="9"/>
            <color indexed="81"/>
            <rFont val="ＭＳ Ｐゴシック"/>
            <family val="3"/>
            <charset val="128"/>
          </rPr>
          <t xml:space="preserve">
</t>
        </r>
      </text>
    </comment>
    <comment ref="AA9" authorId="0" shapeId="0" xr:uid="{00000000-0006-0000-0000-00001D000000}">
      <text>
        <r>
          <rPr>
            <sz val="8"/>
            <color indexed="81"/>
            <rFont val="MS P ゴシック"/>
            <family val="3"/>
            <charset val="128"/>
          </rPr>
          <t xml:space="preserve">※委託費限度額を越え、帳簿上、「自己資金」に仕訳が困難が額については、「自己負担額」に整理してください。
</t>
        </r>
      </text>
    </comment>
    <comment ref="AB9" authorId="0" shapeId="0" xr:uid="{00000000-0006-0000-0000-00001E000000}">
      <text>
        <r>
          <rPr>
            <sz val="9"/>
            <color indexed="81"/>
            <rFont val="ＭＳ Ｐゴシック"/>
            <family val="3"/>
            <charset val="128"/>
          </rPr>
          <t>委託費集計表より自動計算</t>
        </r>
      </text>
    </comment>
    <comment ref="AD9" authorId="0" shapeId="0" xr:uid="{00000000-0006-0000-0000-00001F000000}">
      <text>
        <r>
          <rPr>
            <sz val="8"/>
            <color indexed="81"/>
            <rFont val="ＭＳ Ｐゴシック"/>
            <family val="3"/>
            <charset val="128"/>
          </rPr>
          <t>自動計算</t>
        </r>
        <r>
          <rPr>
            <sz val="9"/>
            <color indexed="81"/>
            <rFont val="ＭＳ Ｐゴシック"/>
            <family val="3"/>
            <charset val="128"/>
          </rPr>
          <t xml:space="preserve">
</t>
        </r>
      </text>
    </comment>
    <comment ref="AE9" authorId="0" shapeId="0" xr:uid="{00000000-0006-0000-0000-000020000000}">
      <text>
        <r>
          <rPr>
            <sz val="8"/>
            <color indexed="81"/>
            <rFont val="ＭＳ Ｐゴシック"/>
            <family val="3"/>
            <charset val="128"/>
          </rPr>
          <t>自動計算</t>
        </r>
        <r>
          <rPr>
            <sz val="9"/>
            <color indexed="81"/>
            <rFont val="ＭＳ Ｐゴシック"/>
            <family val="3"/>
            <charset val="128"/>
          </rPr>
          <t xml:space="preserve">
</t>
        </r>
      </text>
    </comment>
    <comment ref="AM11" authorId="0" shapeId="0" xr:uid="{00000000-0006-0000-0000-000025000000}">
      <text>
        <r>
          <rPr>
            <sz val="9"/>
            <color indexed="81"/>
            <rFont val="ＭＳ Ｐゴシック"/>
            <family val="3"/>
            <charset val="128"/>
          </rPr>
          <t>自動計算</t>
        </r>
      </text>
    </comment>
    <comment ref="AN11" authorId="0" shapeId="0" xr:uid="{00000000-0006-0000-0000-000026000000}">
      <text>
        <r>
          <rPr>
            <sz val="9"/>
            <color indexed="81"/>
            <rFont val="ＭＳ Ｐゴシック"/>
            <family val="3"/>
            <charset val="128"/>
          </rPr>
          <t>自動計算</t>
        </r>
      </text>
    </comment>
    <comment ref="AO11" authorId="0" shapeId="0" xr:uid="{00000000-0006-0000-0000-000027000000}">
      <text>
        <r>
          <rPr>
            <sz val="9"/>
            <color indexed="81"/>
            <rFont val="ＭＳ Ｐゴシック"/>
            <family val="3"/>
            <charset val="128"/>
          </rPr>
          <t>自動計算</t>
        </r>
      </text>
    </comment>
    <comment ref="AP11" authorId="0" shapeId="0" xr:uid="{00000000-0006-0000-0000-000028000000}">
      <text>
        <r>
          <rPr>
            <sz val="9"/>
            <color indexed="81"/>
            <rFont val="ＭＳ Ｐゴシック"/>
            <family val="3"/>
            <charset val="128"/>
          </rPr>
          <t>自動計算</t>
        </r>
      </text>
    </comment>
    <comment ref="Q12" authorId="0" shapeId="0" xr:uid="{00000000-0006-0000-0000-000031000000}">
      <text>
        <r>
          <rPr>
            <sz val="9"/>
            <color indexed="81"/>
            <rFont val="ＭＳ Ｐゴシック"/>
            <family val="3"/>
            <charset val="128"/>
          </rPr>
          <t>委託費集計表より自動計算</t>
        </r>
      </text>
    </comment>
    <comment ref="R12" authorId="0" shapeId="0" xr:uid="{00000000-0006-0000-0000-000032000000}">
      <text>
        <r>
          <rPr>
            <sz val="9"/>
            <color indexed="81"/>
            <rFont val="ＭＳ Ｐゴシック"/>
            <family val="3"/>
            <charset val="128"/>
          </rPr>
          <t>自動計算</t>
        </r>
      </text>
    </comment>
    <comment ref="S12" authorId="0" shapeId="0" xr:uid="{00000000-0006-0000-0000-000033000000}">
      <text>
        <r>
          <rPr>
            <sz val="9"/>
            <color indexed="81"/>
            <rFont val="ＭＳ Ｐゴシック"/>
            <family val="3"/>
            <charset val="128"/>
          </rPr>
          <t>自動計算</t>
        </r>
      </text>
    </comment>
    <comment ref="T12" authorId="0" shapeId="0" xr:uid="{00000000-0006-0000-0000-000034000000}">
      <text>
        <r>
          <rPr>
            <sz val="9"/>
            <color indexed="81"/>
            <rFont val="ＭＳ Ｐゴシック"/>
            <family val="3"/>
            <charset val="128"/>
          </rPr>
          <t>自動計算</t>
        </r>
      </text>
    </comment>
    <comment ref="AB12" authorId="0" shapeId="0" xr:uid="{00000000-0006-0000-0000-000035000000}">
      <text>
        <r>
          <rPr>
            <sz val="9"/>
            <color indexed="81"/>
            <rFont val="ＭＳ Ｐゴシック"/>
            <family val="3"/>
            <charset val="128"/>
          </rPr>
          <t>委託費集計表より自動計算</t>
        </r>
      </text>
    </comment>
    <comment ref="AC12" authorId="0" shapeId="0" xr:uid="{00000000-0006-0000-0000-000036000000}">
      <text>
        <r>
          <rPr>
            <sz val="9"/>
            <color indexed="81"/>
            <rFont val="ＭＳ Ｐゴシック"/>
            <family val="3"/>
            <charset val="128"/>
          </rPr>
          <t>自動計算</t>
        </r>
      </text>
    </comment>
    <comment ref="AD12" authorId="0" shapeId="0" xr:uid="{00000000-0006-0000-0000-000037000000}">
      <text>
        <r>
          <rPr>
            <sz val="9"/>
            <color indexed="81"/>
            <rFont val="ＭＳ Ｐゴシック"/>
            <family val="3"/>
            <charset val="128"/>
          </rPr>
          <t>自動計算</t>
        </r>
      </text>
    </comment>
    <comment ref="AE12" authorId="0" shapeId="0" xr:uid="{00000000-0006-0000-0000-000038000000}">
      <text>
        <r>
          <rPr>
            <sz val="9"/>
            <color indexed="81"/>
            <rFont val="ＭＳ Ｐゴシック"/>
            <family val="3"/>
            <charset val="128"/>
          </rPr>
          <t>自動計算</t>
        </r>
      </text>
    </comment>
    <comment ref="F14" authorId="0" shapeId="0" xr:uid="{00000000-0006-0000-0000-00003D000000}">
      <text>
        <r>
          <rPr>
            <sz val="9"/>
            <color indexed="81"/>
            <rFont val="MS P ゴシック"/>
            <family val="3"/>
            <charset val="128"/>
          </rPr>
          <t xml:space="preserve">(住所）の文字を削除して、入力願います。
</t>
        </r>
      </text>
    </comment>
    <comment ref="F16" authorId="0" shapeId="0" xr:uid="{00000000-0006-0000-0000-00003E000000}">
      <text>
        <r>
          <rPr>
            <sz val="9"/>
            <color indexed="81"/>
            <rFont val="MS P ゴシック"/>
            <family val="3"/>
            <charset val="128"/>
          </rPr>
          <t xml:space="preserve">(コンソーシアム名）の文字を削除して、入力願います。
</t>
        </r>
      </text>
    </comment>
    <comment ref="AM17" authorId="0" shapeId="0" xr:uid="{00000000-0006-0000-0000-000040000000}">
      <text>
        <r>
          <rPr>
            <sz val="8"/>
            <color indexed="81"/>
            <rFont val="ＭＳ Ｐゴシック"/>
            <family val="3"/>
            <charset val="128"/>
          </rPr>
          <t>自動計算</t>
        </r>
        <r>
          <rPr>
            <sz val="9"/>
            <color indexed="81"/>
            <rFont val="ＭＳ Ｐゴシック"/>
            <family val="3"/>
            <charset val="128"/>
          </rPr>
          <t xml:space="preserve">
</t>
        </r>
      </text>
    </comment>
    <comment ref="AN17" authorId="0" shapeId="0" xr:uid="{00000000-0006-0000-0000-000041000000}">
      <text>
        <r>
          <rPr>
            <sz val="8"/>
            <color indexed="81"/>
            <rFont val="ＭＳ Ｐゴシック"/>
            <family val="3"/>
            <charset val="128"/>
          </rPr>
          <t>自動計算</t>
        </r>
        <r>
          <rPr>
            <sz val="9"/>
            <color indexed="81"/>
            <rFont val="ＭＳ Ｐゴシック"/>
            <family val="3"/>
            <charset val="128"/>
          </rPr>
          <t xml:space="preserve">
</t>
        </r>
      </text>
    </comment>
    <comment ref="AO17" authorId="0" shapeId="0" xr:uid="{00000000-0006-0000-0000-000042000000}">
      <text>
        <r>
          <rPr>
            <sz val="8"/>
            <color indexed="81"/>
            <rFont val="ＭＳ Ｐゴシック"/>
            <family val="3"/>
            <charset val="128"/>
          </rPr>
          <t>自動計算</t>
        </r>
        <r>
          <rPr>
            <sz val="9"/>
            <color indexed="81"/>
            <rFont val="ＭＳ Ｐゴシック"/>
            <family val="3"/>
            <charset val="128"/>
          </rPr>
          <t xml:space="preserve">
</t>
        </r>
      </text>
    </comment>
    <comment ref="AP17" authorId="0" shapeId="0" xr:uid="{00000000-0006-0000-0000-000043000000}">
      <text>
        <r>
          <rPr>
            <sz val="8"/>
            <color indexed="81"/>
            <rFont val="ＭＳ Ｐゴシック"/>
            <family val="3"/>
            <charset val="128"/>
          </rPr>
          <t>自動計算</t>
        </r>
        <r>
          <rPr>
            <sz val="9"/>
            <color indexed="81"/>
            <rFont val="ＭＳ Ｐゴシック"/>
            <family val="3"/>
            <charset val="128"/>
          </rPr>
          <t xml:space="preserve">
</t>
        </r>
      </text>
    </comment>
    <comment ref="F18" authorId="0" shapeId="0" xr:uid="{00000000-0006-0000-0000-00004C000000}">
      <text>
        <r>
          <rPr>
            <sz val="9"/>
            <color indexed="81"/>
            <rFont val="MS P ゴシック"/>
            <family val="3"/>
            <charset val="128"/>
          </rPr>
          <t xml:space="preserve">(代表機関名）の文字を削除してから入力願います。
</t>
        </r>
      </text>
    </comment>
    <comment ref="Q18" authorId="0" shapeId="0" xr:uid="{00000000-0006-0000-0000-00004D000000}">
      <text>
        <r>
          <rPr>
            <sz val="9"/>
            <color indexed="81"/>
            <rFont val="ＭＳ Ｐゴシック"/>
            <family val="3"/>
            <charset val="128"/>
          </rPr>
          <t>委託費集計表より自動計算</t>
        </r>
      </text>
    </comment>
    <comment ref="R18" authorId="0" shapeId="0" xr:uid="{00000000-0006-0000-0000-00004E000000}">
      <text>
        <r>
          <rPr>
            <sz val="9"/>
            <color indexed="81"/>
            <rFont val="ＭＳ Ｐゴシック"/>
            <family val="3"/>
            <charset val="128"/>
          </rPr>
          <t>委託費集計表より自動計算</t>
        </r>
      </text>
    </comment>
    <comment ref="S18" authorId="0" shapeId="0" xr:uid="{00000000-0006-0000-0000-00004F000000}">
      <text>
        <r>
          <rPr>
            <sz val="9"/>
            <color indexed="81"/>
            <rFont val="ＭＳ Ｐゴシック"/>
            <family val="3"/>
            <charset val="128"/>
          </rPr>
          <t>自動計算</t>
        </r>
      </text>
    </comment>
    <comment ref="T18" authorId="0" shapeId="0" xr:uid="{00000000-0006-0000-0000-000050000000}">
      <text>
        <r>
          <rPr>
            <sz val="9"/>
            <color indexed="81"/>
            <rFont val="ＭＳ Ｐゴシック"/>
            <family val="3"/>
            <charset val="128"/>
          </rPr>
          <t>自動計算</t>
        </r>
      </text>
    </comment>
    <comment ref="AB18" authorId="0" shapeId="0" xr:uid="{00000000-0006-0000-0000-000053000000}">
      <text>
        <r>
          <rPr>
            <sz val="9"/>
            <color indexed="81"/>
            <rFont val="ＭＳ Ｐゴシック"/>
            <family val="3"/>
            <charset val="128"/>
          </rPr>
          <t>委託費集計表より自動計算</t>
        </r>
      </text>
    </comment>
    <comment ref="AC18" authorId="0" shapeId="0" xr:uid="{00000000-0006-0000-0000-000054000000}">
      <text>
        <r>
          <rPr>
            <sz val="9"/>
            <color indexed="81"/>
            <rFont val="ＭＳ Ｐゴシック"/>
            <family val="3"/>
            <charset val="128"/>
          </rPr>
          <t>委託費集計表より自動計算</t>
        </r>
      </text>
    </comment>
    <comment ref="AD18" authorId="0" shapeId="0" xr:uid="{00000000-0006-0000-0000-000055000000}">
      <text>
        <r>
          <rPr>
            <sz val="9"/>
            <color indexed="81"/>
            <rFont val="ＭＳ Ｐゴシック"/>
            <family val="3"/>
            <charset val="128"/>
          </rPr>
          <t>自動計算</t>
        </r>
      </text>
    </comment>
    <comment ref="AE18" authorId="0" shapeId="0" xr:uid="{00000000-0006-0000-0000-000056000000}">
      <text>
        <r>
          <rPr>
            <sz val="9"/>
            <color indexed="81"/>
            <rFont val="ＭＳ Ｐゴシック"/>
            <family val="3"/>
            <charset val="128"/>
          </rPr>
          <t>自動計算</t>
        </r>
      </text>
    </comment>
    <comment ref="AM19" authorId="0" shapeId="0" xr:uid="{00000000-0006-0000-0000-00005B000000}">
      <text>
        <r>
          <rPr>
            <sz val="8"/>
            <color indexed="81"/>
            <rFont val="ＭＳ Ｐゴシック"/>
            <family val="3"/>
            <charset val="128"/>
          </rPr>
          <t>自動計算</t>
        </r>
        <r>
          <rPr>
            <sz val="9"/>
            <color indexed="81"/>
            <rFont val="ＭＳ Ｐゴシック"/>
            <family val="3"/>
            <charset val="128"/>
          </rPr>
          <t xml:space="preserve">
</t>
        </r>
      </text>
    </comment>
    <comment ref="AN19" authorId="0" shapeId="0" xr:uid="{00000000-0006-0000-0000-00005C000000}">
      <text>
        <r>
          <rPr>
            <sz val="8"/>
            <color indexed="81"/>
            <rFont val="ＭＳ Ｐゴシック"/>
            <family val="3"/>
            <charset val="128"/>
          </rPr>
          <t>自動計算</t>
        </r>
        <r>
          <rPr>
            <sz val="9"/>
            <color indexed="81"/>
            <rFont val="ＭＳ Ｐゴシック"/>
            <family val="3"/>
            <charset val="128"/>
          </rPr>
          <t xml:space="preserve">
</t>
        </r>
      </text>
    </comment>
    <comment ref="AO19" authorId="0" shapeId="0" xr:uid="{00000000-0006-0000-0000-00005D000000}">
      <text>
        <r>
          <rPr>
            <sz val="8"/>
            <color indexed="81"/>
            <rFont val="ＭＳ Ｐゴシック"/>
            <family val="3"/>
            <charset val="128"/>
          </rPr>
          <t>自動計算</t>
        </r>
        <r>
          <rPr>
            <sz val="9"/>
            <color indexed="81"/>
            <rFont val="ＭＳ Ｐゴシック"/>
            <family val="3"/>
            <charset val="128"/>
          </rPr>
          <t xml:space="preserve">
</t>
        </r>
      </text>
    </comment>
    <comment ref="AP19" authorId="0" shapeId="0" xr:uid="{00000000-0006-0000-0000-00005E000000}">
      <text>
        <r>
          <rPr>
            <sz val="8"/>
            <color indexed="81"/>
            <rFont val="ＭＳ Ｐゴシック"/>
            <family val="3"/>
            <charset val="128"/>
          </rPr>
          <t>自動計算</t>
        </r>
        <r>
          <rPr>
            <sz val="9"/>
            <color indexed="81"/>
            <rFont val="ＭＳ Ｐゴシック"/>
            <family val="3"/>
            <charset val="128"/>
          </rPr>
          <t xml:space="preserve">
</t>
        </r>
      </text>
    </comment>
    <comment ref="F20" authorId="0" shapeId="0" xr:uid="{00000000-0006-0000-0000-000067000000}">
      <text>
        <r>
          <rPr>
            <sz val="9"/>
            <color indexed="81"/>
            <rFont val="MS P ゴシック"/>
            <family val="3"/>
            <charset val="128"/>
          </rPr>
          <t xml:space="preserve">(代表者名）の文字を削除してから入力願います。
</t>
        </r>
      </text>
    </comment>
    <comment ref="Q20" authorId="0" shapeId="0" xr:uid="{00000000-0006-0000-0000-000068000000}">
      <text>
        <r>
          <rPr>
            <sz val="9"/>
            <color indexed="81"/>
            <rFont val="ＭＳ Ｐゴシック"/>
            <family val="3"/>
            <charset val="128"/>
          </rPr>
          <t>委託費集計表より自動計算</t>
        </r>
      </text>
    </comment>
    <comment ref="R20" authorId="0" shapeId="0" xr:uid="{00000000-0006-0000-0000-000069000000}">
      <text>
        <r>
          <rPr>
            <sz val="9"/>
            <color indexed="81"/>
            <rFont val="ＭＳ Ｐゴシック"/>
            <family val="3"/>
            <charset val="128"/>
          </rPr>
          <t>委託費集計表より自動計算</t>
        </r>
      </text>
    </comment>
    <comment ref="S20" authorId="0" shapeId="0" xr:uid="{00000000-0006-0000-0000-00006A000000}">
      <text>
        <r>
          <rPr>
            <sz val="9"/>
            <color indexed="81"/>
            <rFont val="ＭＳ Ｐゴシック"/>
            <family val="3"/>
            <charset val="128"/>
          </rPr>
          <t>自動計算</t>
        </r>
      </text>
    </comment>
    <comment ref="T20" authorId="0" shapeId="0" xr:uid="{00000000-0006-0000-0000-00006B000000}">
      <text>
        <r>
          <rPr>
            <sz val="9"/>
            <color indexed="81"/>
            <rFont val="ＭＳ Ｐゴシック"/>
            <family val="3"/>
            <charset val="128"/>
          </rPr>
          <t>自動計算</t>
        </r>
      </text>
    </comment>
    <comment ref="AB20" authorId="0" shapeId="0" xr:uid="{00000000-0006-0000-0000-00006C000000}">
      <text>
        <r>
          <rPr>
            <sz val="9"/>
            <color indexed="81"/>
            <rFont val="ＭＳ Ｐゴシック"/>
            <family val="3"/>
            <charset val="128"/>
          </rPr>
          <t>委託費集計表より自動計算</t>
        </r>
      </text>
    </comment>
    <comment ref="AC20" authorId="0" shapeId="0" xr:uid="{00000000-0006-0000-0000-00006D000000}">
      <text>
        <r>
          <rPr>
            <sz val="9"/>
            <color indexed="81"/>
            <rFont val="ＭＳ Ｐゴシック"/>
            <family val="3"/>
            <charset val="128"/>
          </rPr>
          <t>委託費集計表より自動計算</t>
        </r>
      </text>
    </comment>
    <comment ref="AD20" authorId="0" shapeId="0" xr:uid="{00000000-0006-0000-0000-00006E000000}">
      <text>
        <r>
          <rPr>
            <sz val="9"/>
            <color indexed="81"/>
            <rFont val="ＭＳ Ｐゴシック"/>
            <family val="3"/>
            <charset val="128"/>
          </rPr>
          <t>自動計算</t>
        </r>
      </text>
    </comment>
    <comment ref="AE20" authorId="0" shapeId="0" xr:uid="{00000000-0006-0000-0000-00006F000000}">
      <text>
        <r>
          <rPr>
            <sz val="9"/>
            <color indexed="81"/>
            <rFont val="ＭＳ Ｐゴシック"/>
            <family val="3"/>
            <charset val="128"/>
          </rPr>
          <t>自動計算</t>
        </r>
      </text>
    </comment>
    <comment ref="AM21" authorId="0" shapeId="0" xr:uid="{00000000-0006-0000-0000-000074000000}">
      <text>
        <r>
          <rPr>
            <sz val="8"/>
            <color indexed="81"/>
            <rFont val="ＭＳ Ｐゴシック"/>
            <family val="3"/>
            <charset val="128"/>
          </rPr>
          <t>自動計算</t>
        </r>
        <r>
          <rPr>
            <sz val="9"/>
            <color indexed="81"/>
            <rFont val="ＭＳ Ｐゴシック"/>
            <family val="3"/>
            <charset val="128"/>
          </rPr>
          <t xml:space="preserve">
</t>
        </r>
      </text>
    </comment>
    <comment ref="AN21" authorId="0" shapeId="0" xr:uid="{00000000-0006-0000-0000-000075000000}">
      <text>
        <r>
          <rPr>
            <sz val="8"/>
            <color indexed="81"/>
            <rFont val="ＭＳ Ｐゴシック"/>
            <family val="3"/>
            <charset val="128"/>
          </rPr>
          <t>自動計算</t>
        </r>
        <r>
          <rPr>
            <sz val="9"/>
            <color indexed="81"/>
            <rFont val="ＭＳ Ｐゴシック"/>
            <family val="3"/>
            <charset val="128"/>
          </rPr>
          <t xml:space="preserve">
</t>
        </r>
      </text>
    </comment>
    <comment ref="AO21" authorId="0" shapeId="0" xr:uid="{00000000-0006-0000-0000-000076000000}">
      <text>
        <r>
          <rPr>
            <sz val="8"/>
            <color indexed="81"/>
            <rFont val="ＭＳ Ｐゴシック"/>
            <family val="3"/>
            <charset val="128"/>
          </rPr>
          <t>自動計算</t>
        </r>
        <r>
          <rPr>
            <sz val="9"/>
            <color indexed="81"/>
            <rFont val="ＭＳ Ｐゴシック"/>
            <family val="3"/>
            <charset val="128"/>
          </rPr>
          <t xml:space="preserve">
</t>
        </r>
      </text>
    </comment>
    <comment ref="AP21" authorId="0" shapeId="0" xr:uid="{00000000-0006-0000-0000-000077000000}">
      <text>
        <r>
          <rPr>
            <sz val="8"/>
            <color indexed="81"/>
            <rFont val="ＭＳ Ｐゴシック"/>
            <family val="3"/>
            <charset val="128"/>
          </rPr>
          <t>自動計算</t>
        </r>
        <r>
          <rPr>
            <sz val="9"/>
            <color indexed="81"/>
            <rFont val="ＭＳ Ｐゴシック"/>
            <family val="3"/>
            <charset val="128"/>
          </rPr>
          <t xml:space="preserve">
</t>
        </r>
      </text>
    </comment>
    <comment ref="Q22" authorId="0" shapeId="0" xr:uid="{00000000-0006-0000-0000-000080000000}">
      <text>
        <r>
          <rPr>
            <sz val="9"/>
            <color indexed="81"/>
            <rFont val="ＭＳ Ｐゴシック"/>
            <family val="3"/>
            <charset val="128"/>
          </rPr>
          <t>委託費集計表より自動計算</t>
        </r>
      </text>
    </comment>
    <comment ref="R22" authorId="0" shapeId="0" xr:uid="{00000000-0006-0000-0000-000081000000}">
      <text>
        <r>
          <rPr>
            <sz val="9"/>
            <color indexed="81"/>
            <rFont val="ＭＳ Ｐゴシック"/>
            <family val="3"/>
            <charset val="128"/>
          </rPr>
          <t>委託費集計表より自動計算</t>
        </r>
      </text>
    </comment>
    <comment ref="S22" authorId="0" shapeId="0" xr:uid="{00000000-0006-0000-0000-000082000000}">
      <text>
        <r>
          <rPr>
            <sz val="9"/>
            <color indexed="81"/>
            <rFont val="ＭＳ Ｐゴシック"/>
            <family val="3"/>
            <charset val="128"/>
          </rPr>
          <t>自動計算</t>
        </r>
      </text>
    </comment>
    <comment ref="T22" authorId="0" shapeId="0" xr:uid="{00000000-0006-0000-0000-000083000000}">
      <text>
        <r>
          <rPr>
            <sz val="9"/>
            <color indexed="81"/>
            <rFont val="ＭＳ Ｐゴシック"/>
            <family val="3"/>
            <charset val="128"/>
          </rPr>
          <t>自動計算</t>
        </r>
      </text>
    </comment>
    <comment ref="AB22" authorId="0" shapeId="0" xr:uid="{00000000-0006-0000-0000-000084000000}">
      <text>
        <r>
          <rPr>
            <sz val="9"/>
            <color indexed="81"/>
            <rFont val="ＭＳ Ｐゴシック"/>
            <family val="3"/>
            <charset val="128"/>
          </rPr>
          <t>委託費集計表より自動計算</t>
        </r>
      </text>
    </comment>
    <comment ref="AC22" authorId="0" shapeId="0" xr:uid="{00000000-0006-0000-0000-000085000000}">
      <text>
        <r>
          <rPr>
            <sz val="9"/>
            <color indexed="81"/>
            <rFont val="ＭＳ Ｐゴシック"/>
            <family val="3"/>
            <charset val="128"/>
          </rPr>
          <t>委託費集計表より自動計算</t>
        </r>
      </text>
    </comment>
    <comment ref="AD22" authorId="0" shapeId="0" xr:uid="{00000000-0006-0000-0000-000086000000}">
      <text>
        <r>
          <rPr>
            <sz val="9"/>
            <color indexed="81"/>
            <rFont val="ＭＳ Ｐゴシック"/>
            <family val="3"/>
            <charset val="128"/>
          </rPr>
          <t>自動計算</t>
        </r>
      </text>
    </comment>
    <comment ref="AE22" authorId="0" shapeId="0" xr:uid="{00000000-0006-0000-0000-000087000000}">
      <text>
        <r>
          <rPr>
            <sz val="9"/>
            <color indexed="81"/>
            <rFont val="ＭＳ Ｐゴシック"/>
            <family val="3"/>
            <charset val="128"/>
          </rPr>
          <t>自動計算</t>
        </r>
      </text>
    </comment>
    <comment ref="AM23" authorId="0" shapeId="0" xr:uid="{00000000-0006-0000-0000-00008C000000}">
      <text>
        <r>
          <rPr>
            <sz val="8"/>
            <color indexed="81"/>
            <rFont val="ＭＳ Ｐゴシック"/>
            <family val="3"/>
            <charset val="128"/>
          </rPr>
          <t>自動計算</t>
        </r>
        <r>
          <rPr>
            <sz val="9"/>
            <color indexed="81"/>
            <rFont val="ＭＳ Ｐゴシック"/>
            <family val="3"/>
            <charset val="128"/>
          </rPr>
          <t xml:space="preserve">
</t>
        </r>
      </text>
    </comment>
    <comment ref="AN23" authorId="0" shapeId="0" xr:uid="{00000000-0006-0000-0000-00008D000000}">
      <text>
        <r>
          <rPr>
            <sz val="8"/>
            <color indexed="81"/>
            <rFont val="ＭＳ Ｐゴシック"/>
            <family val="3"/>
            <charset val="128"/>
          </rPr>
          <t>自動計算</t>
        </r>
        <r>
          <rPr>
            <sz val="9"/>
            <color indexed="81"/>
            <rFont val="ＭＳ Ｐゴシック"/>
            <family val="3"/>
            <charset val="128"/>
          </rPr>
          <t xml:space="preserve">
</t>
        </r>
      </text>
    </comment>
    <comment ref="AO23" authorId="0" shapeId="0" xr:uid="{00000000-0006-0000-0000-00008E000000}">
      <text>
        <r>
          <rPr>
            <sz val="8"/>
            <color indexed="81"/>
            <rFont val="ＭＳ Ｐゴシック"/>
            <family val="3"/>
            <charset val="128"/>
          </rPr>
          <t>自動計算</t>
        </r>
        <r>
          <rPr>
            <sz val="9"/>
            <color indexed="81"/>
            <rFont val="ＭＳ Ｐゴシック"/>
            <family val="3"/>
            <charset val="128"/>
          </rPr>
          <t xml:space="preserve">
</t>
        </r>
      </text>
    </comment>
    <comment ref="AP23" authorId="0" shapeId="0" xr:uid="{00000000-0006-0000-0000-00008F000000}">
      <text>
        <r>
          <rPr>
            <sz val="8"/>
            <color indexed="81"/>
            <rFont val="ＭＳ Ｐゴシック"/>
            <family val="3"/>
            <charset val="128"/>
          </rPr>
          <t>自動計算</t>
        </r>
        <r>
          <rPr>
            <sz val="9"/>
            <color indexed="81"/>
            <rFont val="ＭＳ Ｐゴシック"/>
            <family val="3"/>
            <charset val="128"/>
          </rPr>
          <t xml:space="preserve">
</t>
        </r>
      </text>
    </comment>
    <comment ref="Q24" authorId="0" shapeId="0" xr:uid="{00000000-0006-0000-0000-000098000000}">
      <text>
        <r>
          <rPr>
            <sz val="9"/>
            <color indexed="81"/>
            <rFont val="ＭＳ Ｐゴシック"/>
            <family val="3"/>
            <charset val="128"/>
          </rPr>
          <t>委託費集計表より自動計算</t>
        </r>
      </text>
    </comment>
    <comment ref="R24" authorId="0" shapeId="0" xr:uid="{00000000-0006-0000-0000-000099000000}">
      <text>
        <r>
          <rPr>
            <sz val="9"/>
            <color indexed="81"/>
            <rFont val="ＭＳ Ｐゴシック"/>
            <family val="3"/>
            <charset val="128"/>
          </rPr>
          <t>委託費集計表より自動計算</t>
        </r>
      </text>
    </comment>
    <comment ref="S24" authorId="0" shapeId="0" xr:uid="{00000000-0006-0000-0000-00009A000000}">
      <text>
        <r>
          <rPr>
            <sz val="9"/>
            <color indexed="81"/>
            <rFont val="ＭＳ Ｐゴシック"/>
            <family val="3"/>
            <charset val="128"/>
          </rPr>
          <t>自動計算</t>
        </r>
      </text>
    </comment>
    <comment ref="T24" authorId="0" shapeId="0" xr:uid="{00000000-0006-0000-0000-00009B000000}">
      <text>
        <r>
          <rPr>
            <sz val="9"/>
            <color indexed="81"/>
            <rFont val="ＭＳ Ｐゴシック"/>
            <family val="3"/>
            <charset val="128"/>
          </rPr>
          <t>自動計算</t>
        </r>
      </text>
    </comment>
    <comment ref="AB24" authorId="0" shapeId="0" xr:uid="{00000000-0006-0000-0000-00009C000000}">
      <text>
        <r>
          <rPr>
            <sz val="9"/>
            <color indexed="81"/>
            <rFont val="ＭＳ Ｐゴシック"/>
            <family val="3"/>
            <charset val="128"/>
          </rPr>
          <t>委託費集計表より自動計算</t>
        </r>
      </text>
    </comment>
    <comment ref="AC24" authorId="0" shapeId="0" xr:uid="{00000000-0006-0000-0000-00009D000000}">
      <text>
        <r>
          <rPr>
            <sz val="9"/>
            <color indexed="81"/>
            <rFont val="ＭＳ Ｐゴシック"/>
            <family val="3"/>
            <charset val="128"/>
          </rPr>
          <t>委託費集計表より自動計算</t>
        </r>
      </text>
    </comment>
    <comment ref="AD24" authorId="0" shapeId="0" xr:uid="{00000000-0006-0000-0000-00009E000000}">
      <text>
        <r>
          <rPr>
            <sz val="9"/>
            <color indexed="81"/>
            <rFont val="ＭＳ Ｐゴシック"/>
            <family val="3"/>
            <charset val="128"/>
          </rPr>
          <t>自動計算</t>
        </r>
      </text>
    </comment>
    <comment ref="AE24" authorId="0" shapeId="0" xr:uid="{00000000-0006-0000-0000-00009F000000}">
      <text>
        <r>
          <rPr>
            <sz val="9"/>
            <color indexed="81"/>
            <rFont val="ＭＳ Ｐゴシック"/>
            <family val="3"/>
            <charset val="128"/>
          </rPr>
          <t>自動計算</t>
        </r>
      </text>
    </comment>
    <comment ref="AM25" authorId="0" shapeId="0" xr:uid="{00000000-0006-0000-0000-0000A4000000}">
      <text>
        <r>
          <rPr>
            <sz val="8"/>
            <color indexed="81"/>
            <rFont val="ＭＳ Ｐゴシック"/>
            <family val="3"/>
            <charset val="128"/>
          </rPr>
          <t>自動計算</t>
        </r>
        <r>
          <rPr>
            <sz val="9"/>
            <color indexed="81"/>
            <rFont val="ＭＳ Ｐゴシック"/>
            <family val="3"/>
            <charset val="128"/>
          </rPr>
          <t xml:space="preserve">
</t>
        </r>
      </text>
    </comment>
    <comment ref="AN25" authorId="0" shapeId="0" xr:uid="{00000000-0006-0000-0000-0000A5000000}">
      <text>
        <r>
          <rPr>
            <sz val="8"/>
            <color indexed="81"/>
            <rFont val="ＭＳ Ｐゴシック"/>
            <family val="3"/>
            <charset val="128"/>
          </rPr>
          <t>自動計算</t>
        </r>
        <r>
          <rPr>
            <sz val="9"/>
            <color indexed="81"/>
            <rFont val="ＭＳ Ｐゴシック"/>
            <family val="3"/>
            <charset val="128"/>
          </rPr>
          <t xml:space="preserve">
</t>
        </r>
      </text>
    </comment>
    <comment ref="AO25" authorId="0" shapeId="0" xr:uid="{00000000-0006-0000-0000-0000A6000000}">
      <text>
        <r>
          <rPr>
            <sz val="8"/>
            <color indexed="81"/>
            <rFont val="ＭＳ Ｐゴシック"/>
            <family val="3"/>
            <charset val="128"/>
          </rPr>
          <t>自動計算</t>
        </r>
        <r>
          <rPr>
            <sz val="9"/>
            <color indexed="81"/>
            <rFont val="ＭＳ Ｐゴシック"/>
            <family val="3"/>
            <charset val="128"/>
          </rPr>
          <t xml:space="preserve">
</t>
        </r>
      </text>
    </comment>
    <comment ref="AP25" authorId="0" shapeId="0" xr:uid="{00000000-0006-0000-0000-0000A7000000}">
      <text>
        <r>
          <rPr>
            <sz val="8"/>
            <color indexed="81"/>
            <rFont val="ＭＳ Ｐゴシック"/>
            <family val="3"/>
            <charset val="128"/>
          </rPr>
          <t>自動計算</t>
        </r>
        <r>
          <rPr>
            <sz val="9"/>
            <color indexed="81"/>
            <rFont val="ＭＳ Ｐゴシック"/>
            <family val="3"/>
            <charset val="128"/>
          </rPr>
          <t xml:space="preserve">
</t>
        </r>
      </text>
    </comment>
    <comment ref="Q26" authorId="0" shapeId="0" xr:uid="{00000000-0006-0000-0000-0000B0000000}">
      <text>
        <r>
          <rPr>
            <sz val="9"/>
            <color indexed="81"/>
            <rFont val="ＭＳ Ｐゴシック"/>
            <family val="3"/>
            <charset val="128"/>
          </rPr>
          <t>委託費集計表より自動計算</t>
        </r>
      </text>
    </comment>
    <comment ref="R26" authorId="0" shapeId="0" xr:uid="{00000000-0006-0000-0000-0000B1000000}">
      <text>
        <r>
          <rPr>
            <sz val="9"/>
            <color indexed="81"/>
            <rFont val="ＭＳ Ｐゴシック"/>
            <family val="3"/>
            <charset val="128"/>
          </rPr>
          <t>委託費集計表より自動計算</t>
        </r>
      </text>
    </comment>
    <comment ref="S26" authorId="0" shapeId="0" xr:uid="{00000000-0006-0000-0000-0000B2000000}">
      <text>
        <r>
          <rPr>
            <sz val="9"/>
            <color indexed="81"/>
            <rFont val="ＭＳ Ｐゴシック"/>
            <family val="3"/>
            <charset val="128"/>
          </rPr>
          <t>自動計算</t>
        </r>
      </text>
    </comment>
    <comment ref="T26" authorId="0" shapeId="0" xr:uid="{00000000-0006-0000-0000-0000B3000000}">
      <text>
        <r>
          <rPr>
            <sz val="9"/>
            <color indexed="81"/>
            <rFont val="ＭＳ Ｐゴシック"/>
            <family val="3"/>
            <charset val="128"/>
          </rPr>
          <t>自動計算</t>
        </r>
      </text>
    </comment>
    <comment ref="V26" authorId="0" shapeId="0" xr:uid="{00000000-0006-0000-0000-0000B4000000}">
      <text>
        <r>
          <rPr>
            <b/>
            <sz val="9"/>
            <color indexed="81"/>
            <rFont val="MS P ゴシック"/>
            <family val="3"/>
            <charset val="128"/>
          </rPr>
          <t>集計表から自動計算</t>
        </r>
        <r>
          <rPr>
            <sz val="9"/>
            <color indexed="81"/>
            <rFont val="MS P ゴシック"/>
            <family val="3"/>
            <charset val="128"/>
          </rPr>
          <t xml:space="preserve">
</t>
        </r>
      </text>
    </comment>
    <comment ref="AB26" authorId="0" shapeId="0" xr:uid="{00000000-0006-0000-0000-0000B5000000}">
      <text>
        <r>
          <rPr>
            <sz val="9"/>
            <color indexed="81"/>
            <rFont val="ＭＳ Ｐゴシック"/>
            <family val="3"/>
            <charset val="128"/>
          </rPr>
          <t>委託費集計表より自動計算</t>
        </r>
      </text>
    </comment>
    <comment ref="AC26" authorId="0" shapeId="0" xr:uid="{00000000-0006-0000-0000-0000B6000000}">
      <text>
        <r>
          <rPr>
            <sz val="9"/>
            <color indexed="81"/>
            <rFont val="ＭＳ Ｐゴシック"/>
            <family val="3"/>
            <charset val="128"/>
          </rPr>
          <t>委託費集計表より自動計算</t>
        </r>
      </text>
    </comment>
    <comment ref="AD26" authorId="0" shapeId="0" xr:uid="{00000000-0006-0000-0000-0000B7000000}">
      <text>
        <r>
          <rPr>
            <sz val="9"/>
            <color indexed="81"/>
            <rFont val="ＭＳ Ｐゴシック"/>
            <family val="3"/>
            <charset val="128"/>
          </rPr>
          <t>自動計算</t>
        </r>
      </text>
    </comment>
    <comment ref="AE26" authorId="0" shapeId="0" xr:uid="{00000000-0006-0000-0000-0000B8000000}">
      <text>
        <r>
          <rPr>
            <sz val="9"/>
            <color indexed="81"/>
            <rFont val="ＭＳ Ｐゴシック"/>
            <family val="3"/>
            <charset val="128"/>
          </rPr>
          <t>自動計算</t>
        </r>
      </text>
    </comment>
    <comment ref="AG26" authorId="0" shapeId="0" xr:uid="{00000000-0006-0000-0000-0000B9000000}">
      <text>
        <r>
          <rPr>
            <b/>
            <sz val="9"/>
            <color indexed="81"/>
            <rFont val="MS P ゴシック"/>
            <family val="3"/>
            <charset val="128"/>
          </rPr>
          <t>集計表から自動計算</t>
        </r>
        <r>
          <rPr>
            <sz val="9"/>
            <color indexed="81"/>
            <rFont val="MS P ゴシック"/>
            <family val="3"/>
            <charset val="128"/>
          </rPr>
          <t xml:space="preserve">
</t>
        </r>
      </text>
    </comment>
    <comment ref="AM27" authorId="0" shapeId="0" xr:uid="{00000000-0006-0000-0000-0000BF000000}">
      <text>
        <r>
          <rPr>
            <sz val="8"/>
            <color indexed="81"/>
            <rFont val="ＭＳ Ｐゴシック"/>
            <family val="3"/>
            <charset val="128"/>
          </rPr>
          <t>自動計算</t>
        </r>
        <r>
          <rPr>
            <sz val="9"/>
            <color indexed="81"/>
            <rFont val="ＭＳ Ｐゴシック"/>
            <family val="3"/>
            <charset val="128"/>
          </rPr>
          <t xml:space="preserve">
</t>
        </r>
      </text>
    </comment>
    <comment ref="AN27" authorId="0" shapeId="0" xr:uid="{00000000-0006-0000-0000-0000C0000000}">
      <text>
        <r>
          <rPr>
            <sz val="8"/>
            <color indexed="81"/>
            <rFont val="ＭＳ Ｐゴシック"/>
            <family val="3"/>
            <charset val="128"/>
          </rPr>
          <t>自動計算</t>
        </r>
        <r>
          <rPr>
            <sz val="9"/>
            <color indexed="81"/>
            <rFont val="ＭＳ Ｐゴシック"/>
            <family val="3"/>
            <charset val="128"/>
          </rPr>
          <t xml:space="preserve">
</t>
        </r>
      </text>
    </comment>
    <comment ref="AO27" authorId="0" shapeId="0" xr:uid="{00000000-0006-0000-0000-0000C1000000}">
      <text>
        <r>
          <rPr>
            <sz val="8"/>
            <color indexed="81"/>
            <rFont val="ＭＳ Ｐゴシック"/>
            <family val="3"/>
            <charset val="128"/>
          </rPr>
          <t>自動計算</t>
        </r>
        <r>
          <rPr>
            <sz val="9"/>
            <color indexed="81"/>
            <rFont val="ＭＳ Ｐゴシック"/>
            <family val="3"/>
            <charset val="128"/>
          </rPr>
          <t xml:space="preserve">
</t>
        </r>
      </text>
    </comment>
    <comment ref="AP27" authorId="0" shapeId="0" xr:uid="{00000000-0006-0000-0000-0000C2000000}">
      <text>
        <r>
          <rPr>
            <sz val="8"/>
            <color indexed="81"/>
            <rFont val="ＭＳ Ｐゴシック"/>
            <family val="3"/>
            <charset val="128"/>
          </rPr>
          <t>自動計算</t>
        </r>
        <r>
          <rPr>
            <sz val="9"/>
            <color indexed="81"/>
            <rFont val="ＭＳ Ｐゴシック"/>
            <family val="3"/>
            <charset val="128"/>
          </rPr>
          <t xml:space="preserve">
</t>
        </r>
      </text>
    </comment>
    <comment ref="AM28" authorId="0" shapeId="0" xr:uid="{00000000-0006-0000-0000-0000CB000000}">
      <text>
        <r>
          <rPr>
            <sz val="8"/>
            <color indexed="81"/>
            <rFont val="ＭＳ Ｐゴシック"/>
            <family val="3"/>
            <charset val="128"/>
          </rPr>
          <t>自動計算</t>
        </r>
        <r>
          <rPr>
            <sz val="9"/>
            <color indexed="81"/>
            <rFont val="ＭＳ Ｐゴシック"/>
            <family val="3"/>
            <charset val="128"/>
          </rPr>
          <t xml:space="preserve">
</t>
        </r>
      </text>
    </comment>
    <comment ref="AN28" authorId="0" shapeId="0" xr:uid="{00000000-0006-0000-0000-0000CC000000}">
      <text>
        <r>
          <rPr>
            <sz val="8"/>
            <color indexed="81"/>
            <rFont val="ＭＳ Ｐゴシック"/>
            <family val="3"/>
            <charset val="128"/>
          </rPr>
          <t>自動計算</t>
        </r>
        <r>
          <rPr>
            <sz val="9"/>
            <color indexed="81"/>
            <rFont val="ＭＳ Ｐゴシック"/>
            <family val="3"/>
            <charset val="128"/>
          </rPr>
          <t xml:space="preserve">
</t>
        </r>
      </text>
    </comment>
    <comment ref="AO28" authorId="0" shapeId="0" xr:uid="{00000000-0006-0000-0000-0000CD000000}">
      <text>
        <r>
          <rPr>
            <sz val="8"/>
            <color indexed="81"/>
            <rFont val="ＭＳ Ｐゴシック"/>
            <family val="3"/>
            <charset val="128"/>
          </rPr>
          <t>自動計算</t>
        </r>
        <r>
          <rPr>
            <sz val="9"/>
            <color indexed="81"/>
            <rFont val="ＭＳ Ｐゴシック"/>
            <family val="3"/>
            <charset val="128"/>
          </rPr>
          <t xml:space="preserve">
</t>
        </r>
      </text>
    </comment>
    <comment ref="AP28" authorId="0" shapeId="0" xr:uid="{00000000-0006-0000-0000-0000CE000000}">
      <text>
        <r>
          <rPr>
            <sz val="8"/>
            <color indexed="81"/>
            <rFont val="ＭＳ Ｐゴシック"/>
            <family val="3"/>
            <charset val="128"/>
          </rPr>
          <t>自動計算</t>
        </r>
        <r>
          <rPr>
            <sz val="9"/>
            <color indexed="81"/>
            <rFont val="ＭＳ Ｐゴシック"/>
            <family val="3"/>
            <charset val="128"/>
          </rPr>
          <t xml:space="preserve">
</t>
        </r>
      </text>
    </comment>
    <comment ref="Q29" authorId="0" shapeId="0" xr:uid="{00000000-0006-0000-0000-0000D5000000}">
      <text>
        <r>
          <rPr>
            <sz val="9"/>
            <color indexed="81"/>
            <rFont val="ＭＳ Ｐゴシック"/>
            <family val="3"/>
            <charset val="128"/>
          </rPr>
          <t>委託費集計表より自動計算</t>
        </r>
      </text>
    </comment>
    <comment ref="R29" authorId="0" shapeId="0" xr:uid="{00000000-0006-0000-0000-0000D6000000}">
      <text>
        <r>
          <rPr>
            <sz val="9"/>
            <color indexed="81"/>
            <rFont val="ＭＳ Ｐゴシック"/>
            <family val="3"/>
            <charset val="128"/>
          </rPr>
          <t>委託費集計表より自動計算</t>
        </r>
      </text>
    </comment>
    <comment ref="S29" authorId="0" shapeId="0" xr:uid="{00000000-0006-0000-0000-0000D7000000}">
      <text>
        <r>
          <rPr>
            <sz val="9"/>
            <color indexed="81"/>
            <rFont val="ＭＳ Ｐゴシック"/>
            <family val="3"/>
            <charset val="128"/>
          </rPr>
          <t>自動計算</t>
        </r>
      </text>
    </comment>
    <comment ref="T29" authorId="0" shapeId="0" xr:uid="{00000000-0006-0000-0000-0000D8000000}">
      <text>
        <r>
          <rPr>
            <sz val="9"/>
            <color indexed="81"/>
            <rFont val="ＭＳ Ｐゴシック"/>
            <family val="3"/>
            <charset val="128"/>
          </rPr>
          <t>自動計算</t>
        </r>
      </text>
    </comment>
    <comment ref="AB29" authorId="0" shapeId="0" xr:uid="{00000000-0006-0000-0000-0000E4000000}">
      <text>
        <r>
          <rPr>
            <sz val="9"/>
            <color indexed="81"/>
            <rFont val="ＭＳ Ｐゴシック"/>
            <family val="3"/>
            <charset val="128"/>
          </rPr>
          <t>委託費集計表より自動計算</t>
        </r>
      </text>
    </comment>
    <comment ref="AC29" authorId="0" shapeId="0" xr:uid="{00000000-0006-0000-0000-0000E5000000}">
      <text>
        <r>
          <rPr>
            <sz val="9"/>
            <color indexed="81"/>
            <rFont val="ＭＳ Ｐゴシック"/>
            <family val="3"/>
            <charset val="128"/>
          </rPr>
          <t>委託費集計表より自動計算</t>
        </r>
      </text>
    </comment>
    <comment ref="AD29" authorId="0" shapeId="0" xr:uid="{00000000-0006-0000-0000-0000E6000000}">
      <text>
        <r>
          <rPr>
            <sz val="9"/>
            <color indexed="81"/>
            <rFont val="ＭＳ Ｐゴシック"/>
            <family val="3"/>
            <charset val="128"/>
          </rPr>
          <t>自動計算</t>
        </r>
      </text>
    </comment>
    <comment ref="AE29" authorId="0" shapeId="0" xr:uid="{00000000-0006-0000-0000-0000E7000000}">
      <text>
        <r>
          <rPr>
            <sz val="9"/>
            <color indexed="81"/>
            <rFont val="ＭＳ Ｐゴシック"/>
            <family val="3"/>
            <charset val="128"/>
          </rPr>
          <t>自動計算</t>
        </r>
      </text>
    </comment>
    <comment ref="AM29" authorId="0" shapeId="0" xr:uid="{00000000-0006-0000-0000-0000D9000000}">
      <text>
        <r>
          <rPr>
            <sz val="8"/>
            <color indexed="81"/>
            <rFont val="ＭＳ Ｐゴシック"/>
            <family val="3"/>
            <charset val="128"/>
          </rPr>
          <t>自動計算</t>
        </r>
        <r>
          <rPr>
            <sz val="9"/>
            <color indexed="81"/>
            <rFont val="ＭＳ Ｐゴシック"/>
            <family val="3"/>
            <charset val="128"/>
          </rPr>
          <t xml:space="preserve">
</t>
        </r>
      </text>
    </comment>
    <comment ref="AN29" authorId="0" shapeId="0" xr:uid="{00000000-0006-0000-0000-0000DA000000}">
      <text>
        <r>
          <rPr>
            <sz val="8"/>
            <color indexed="81"/>
            <rFont val="ＭＳ Ｐゴシック"/>
            <family val="3"/>
            <charset val="128"/>
          </rPr>
          <t>自動計算</t>
        </r>
        <r>
          <rPr>
            <sz val="9"/>
            <color indexed="81"/>
            <rFont val="ＭＳ Ｐゴシック"/>
            <family val="3"/>
            <charset val="128"/>
          </rPr>
          <t xml:space="preserve">
</t>
        </r>
      </text>
    </comment>
    <comment ref="AO29" authorId="0" shapeId="0" xr:uid="{00000000-0006-0000-0000-0000DB000000}">
      <text>
        <r>
          <rPr>
            <sz val="8"/>
            <color indexed="81"/>
            <rFont val="ＭＳ Ｐゴシック"/>
            <family val="3"/>
            <charset val="128"/>
          </rPr>
          <t>自動計算</t>
        </r>
        <r>
          <rPr>
            <sz val="9"/>
            <color indexed="81"/>
            <rFont val="ＭＳ Ｐゴシック"/>
            <family val="3"/>
            <charset val="128"/>
          </rPr>
          <t xml:space="preserve">
</t>
        </r>
      </text>
    </comment>
    <comment ref="AP29" authorId="0" shapeId="0" xr:uid="{00000000-0006-0000-0000-0000DC000000}">
      <text>
        <r>
          <rPr>
            <sz val="8"/>
            <color indexed="81"/>
            <rFont val="ＭＳ Ｐゴシック"/>
            <family val="3"/>
            <charset val="128"/>
          </rPr>
          <t>自動計算</t>
        </r>
        <r>
          <rPr>
            <sz val="9"/>
            <color indexed="81"/>
            <rFont val="ＭＳ Ｐゴシック"/>
            <family val="3"/>
            <charset val="128"/>
          </rPr>
          <t xml:space="preserve">
</t>
        </r>
      </text>
    </comment>
    <comment ref="U30" authorId="0" shapeId="0" xr:uid="{00000000-0006-0000-0000-0000E3000000}">
      <text>
        <r>
          <rPr>
            <b/>
            <sz val="9"/>
            <color indexed="10"/>
            <rFont val="MS P ゴシック"/>
            <family val="3"/>
            <charset val="128"/>
          </rPr>
          <t xml:space="preserve">間接経費の精算額が予算額を超えている場合、又は、間接経費が直接経費の30％を超えている場合にメッセージが表示されます。
</t>
        </r>
        <r>
          <rPr>
            <sz val="9"/>
            <color indexed="81"/>
            <rFont val="MS P ゴシック"/>
            <family val="3"/>
            <charset val="128"/>
          </rPr>
          <t>表示された場合は間接経費を見直してください。</t>
        </r>
      </text>
    </comment>
    <comment ref="AF30" authorId="0" shapeId="0" xr:uid="{00000000-0006-0000-0000-0000EC000000}">
      <text>
        <r>
          <rPr>
            <b/>
            <sz val="9"/>
            <color indexed="10"/>
            <rFont val="MS P ゴシック"/>
            <family val="3"/>
            <charset val="128"/>
          </rPr>
          <t xml:space="preserve">間接経費の精算額が予算額を超えている場合、又は、間接経費が直接経費の30％を超えている場合にメッセージが表示されます。
</t>
        </r>
        <r>
          <rPr>
            <sz val="9"/>
            <color indexed="81"/>
            <rFont val="MS P ゴシック"/>
            <family val="3"/>
            <charset val="128"/>
          </rPr>
          <t>表示された場合は間接経費を見直してください。</t>
        </r>
      </text>
    </comment>
    <comment ref="P32" authorId="0" shapeId="0" xr:uid="{00000000-0006-0000-0000-0000EE000000}">
      <text>
        <r>
          <rPr>
            <b/>
            <sz val="10"/>
            <color indexed="10"/>
            <rFont val="MS P ゴシック"/>
            <family val="3"/>
            <charset val="128"/>
          </rPr>
          <t>添付資料「集計表」の「研究管理運営機関設置の有無」で「有」をした場合のみ表示されます。</t>
        </r>
      </text>
    </comment>
    <comment ref="Q32" authorId="0" shapeId="0" xr:uid="{00000000-0006-0000-0000-0000EF000000}">
      <text>
        <r>
          <rPr>
            <sz val="9"/>
            <color indexed="81"/>
            <rFont val="ＭＳ Ｐゴシック"/>
            <family val="3"/>
            <charset val="128"/>
          </rPr>
          <t>委託費集計表より自動計算</t>
        </r>
      </text>
    </comment>
    <comment ref="R32" authorId="0" shapeId="0" xr:uid="{00000000-0006-0000-0000-0000F0000000}">
      <text>
        <r>
          <rPr>
            <sz val="9"/>
            <color indexed="81"/>
            <rFont val="ＭＳ Ｐゴシック"/>
            <family val="3"/>
            <charset val="128"/>
          </rPr>
          <t>委託費集計表より自動計算</t>
        </r>
      </text>
    </comment>
    <comment ref="S32" authorId="0" shapeId="0" xr:uid="{00000000-0006-0000-0000-0000F1000000}">
      <text>
        <r>
          <rPr>
            <sz val="9"/>
            <color indexed="81"/>
            <rFont val="ＭＳ Ｐゴシック"/>
            <family val="3"/>
            <charset val="128"/>
          </rPr>
          <t>自動計算</t>
        </r>
      </text>
    </comment>
    <comment ref="T32" authorId="0" shapeId="0" xr:uid="{00000000-0006-0000-0000-0000F2000000}">
      <text>
        <r>
          <rPr>
            <sz val="9"/>
            <color indexed="81"/>
            <rFont val="ＭＳ Ｐゴシック"/>
            <family val="3"/>
            <charset val="128"/>
          </rPr>
          <t>自動計算</t>
        </r>
      </text>
    </comment>
    <comment ref="AA32" authorId="0" shapeId="0" xr:uid="{00000000-0006-0000-0000-000000010000}">
      <text>
        <r>
          <rPr>
            <b/>
            <sz val="10"/>
            <color indexed="10"/>
            <rFont val="MS P ゴシック"/>
            <family val="3"/>
            <charset val="128"/>
          </rPr>
          <t>添付資料「集計表」の「研究管理運営機関設置の有無」で「有」をした場合のみ表示されます。</t>
        </r>
      </text>
    </comment>
    <comment ref="AB32" authorId="0" shapeId="0" xr:uid="{00000000-0006-0000-0000-000001010000}">
      <text>
        <r>
          <rPr>
            <sz val="9"/>
            <color indexed="81"/>
            <rFont val="ＭＳ Ｐゴシック"/>
            <family val="3"/>
            <charset val="128"/>
          </rPr>
          <t>委託費集計表より自動計算</t>
        </r>
      </text>
    </comment>
    <comment ref="AC32" authorId="0" shapeId="0" xr:uid="{00000000-0006-0000-0000-000002010000}">
      <text>
        <r>
          <rPr>
            <sz val="9"/>
            <color indexed="81"/>
            <rFont val="ＭＳ Ｐゴシック"/>
            <family val="3"/>
            <charset val="128"/>
          </rPr>
          <t>委託費集計表より自動計算</t>
        </r>
      </text>
    </comment>
    <comment ref="AD32" authorId="0" shapeId="0" xr:uid="{00000000-0006-0000-0000-000003010000}">
      <text>
        <r>
          <rPr>
            <sz val="9"/>
            <color indexed="81"/>
            <rFont val="ＭＳ Ｐゴシック"/>
            <family val="3"/>
            <charset val="128"/>
          </rPr>
          <t>自動計算</t>
        </r>
      </text>
    </comment>
    <comment ref="AE32" authorId="0" shapeId="0" xr:uid="{00000000-0006-0000-0000-000004010000}">
      <text>
        <r>
          <rPr>
            <sz val="9"/>
            <color indexed="81"/>
            <rFont val="ＭＳ Ｐゴシック"/>
            <family val="3"/>
            <charset val="128"/>
          </rPr>
          <t>自動計算</t>
        </r>
      </text>
    </comment>
    <comment ref="AM32" authorId="0" shapeId="0" xr:uid="{00000000-0006-0000-0000-0000F3000000}">
      <text>
        <r>
          <rPr>
            <sz val="9"/>
            <color indexed="81"/>
            <rFont val="ＭＳ Ｐゴシック"/>
            <family val="3"/>
            <charset val="128"/>
          </rPr>
          <t>自動計算</t>
        </r>
      </text>
    </comment>
    <comment ref="AN32" authorId="0" shapeId="0" xr:uid="{00000000-0006-0000-0000-0000F4000000}">
      <text>
        <r>
          <rPr>
            <sz val="9"/>
            <color indexed="81"/>
            <rFont val="ＭＳ Ｐゴシック"/>
            <family val="3"/>
            <charset val="128"/>
          </rPr>
          <t>自動計算</t>
        </r>
      </text>
    </comment>
    <comment ref="AO32" authorId="0" shapeId="0" xr:uid="{00000000-0006-0000-0000-0000F5000000}">
      <text>
        <r>
          <rPr>
            <sz val="9"/>
            <color indexed="81"/>
            <rFont val="ＭＳ Ｐゴシック"/>
            <family val="3"/>
            <charset val="128"/>
          </rPr>
          <t>自動計算</t>
        </r>
      </text>
    </comment>
    <comment ref="AP32" authorId="0" shapeId="0" xr:uid="{00000000-0006-0000-0000-0000F6000000}">
      <text>
        <r>
          <rPr>
            <sz val="9"/>
            <color indexed="81"/>
            <rFont val="ＭＳ Ｐゴシック"/>
            <family val="3"/>
            <charset val="128"/>
          </rPr>
          <t>自動計算</t>
        </r>
      </text>
    </comment>
    <comment ref="U33" authorId="0" shapeId="0" xr:uid="{00000000-0006-0000-0000-0000FF000000}">
      <text>
        <r>
          <rPr>
            <b/>
            <sz val="9"/>
            <color indexed="10"/>
            <rFont val="MS P ゴシック"/>
            <family val="3"/>
            <charset val="128"/>
          </rPr>
          <t>一般管理費の精算額が予算額を超えている場合、又は、一般管理費が直接経費の15％を超えている場合にメッセージが表示されます。</t>
        </r>
        <r>
          <rPr>
            <sz val="9"/>
            <color indexed="81"/>
            <rFont val="MS P ゴシック"/>
            <family val="3"/>
            <charset val="128"/>
          </rPr>
          <t xml:space="preserve">
表示された場合は委託費集計表の一般管理費を見直してください。</t>
        </r>
      </text>
    </comment>
    <comment ref="AF33" authorId="0" shapeId="0" xr:uid="{00000000-0006-0000-0000-00000A010000}">
      <text>
        <r>
          <rPr>
            <b/>
            <sz val="9"/>
            <color indexed="10"/>
            <rFont val="MS P ゴシック"/>
            <family val="3"/>
            <charset val="128"/>
          </rPr>
          <t xml:space="preserve">一般管理費の精算額が予算額を超えている場合、又は、一般管理費が直接経費の15％を超えている場合にメッセージが表示されます。
</t>
        </r>
        <r>
          <rPr>
            <sz val="9"/>
            <color indexed="81"/>
            <rFont val="MS P ゴシック"/>
            <family val="3"/>
            <charset val="128"/>
          </rPr>
          <t xml:space="preserve">
表示された場合は委託費集計表の一般管理費を見直してください。
表示された場合は委託費集計表の一般管理費を見直してください。</t>
        </r>
      </text>
    </comment>
    <comment ref="Q36" authorId="0" shapeId="0" xr:uid="{00000000-0006-0000-0000-00000C010000}">
      <text>
        <r>
          <rPr>
            <sz val="9"/>
            <color indexed="81"/>
            <rFont val="ＭＳ Ｐゴシック"/>
            <family val="3"/>
            <charset val="128"/>
          </rPr>
          <t>委託費集計表より自動計算</t>
        </r>
      </text>
    </comment>
    <comment ref="R36" authorId="0" shapeId="0" xr:uid="{00000000-0006-0000-0000-00000D010000}">
      <text>
        <r>
          <rPr>
            <sz val="9"/>
            <color indexed="81"/>
            <rFont val="ＭＳ Ｐゴシック"/>
            <family val="3"/>
            <charset val="128"/>
          </rPr>
          <t>委託費集計表より自動計算</t>
        </r>
      </text>
    </comment>
    <comment ref="S36" authorId="0" shapeId="0" xr:uid="{00000000-0006-0000-0000-00000E010000}">
      <text>
        <r>
          <rPr>
            <sz val="9"/>
            <color indexed="81"/>
            <rFont val="ＭＳ Ｐゴシック"/>
            <family val="3"/>
            <charset val="128"/>
          </rPr>
          <t>自動計算</t>
        </r>
      </text>
    </comment>
    <comment ref="T36" authorId="0" shapeId="0" xr:uid="{00000000-0006-0000-0000-00000F010000}">
      <text>
        <r>
          <rPr>
            <sz val="9"/>
            <color indexed="81"/>
            <rFont val="ＭＳ Ｐゴシック"/>
            <family val="3"/>
            <charset val="128"/>
          </rPr>
          <t>自動計算</t>
        </r>
      </text>
    </comment>
    <comment ref="AB36" authorId="0" shapeId="0" xr:uid="{00000000-0006-0000-0000-000013010000}">
      <text>
        <r>
          <rPr>
            <sz val="9"/>
            <color indexed="81"/>
            <rFont val="ＭＳ Ｐゴシック"/>
            <family val="3"/>
            <charset val="128"/>
          </rPr>
          <t>委託費集計表より自動計算</t>
        </r>
      </text>
    </comment>
    <comment ref="AC36" authorId="0" shapeId="0" xr:uid="{00000000-0006-0000-0000-000014010000}">
      <text>
        <r>
          <rPr>
            <sz val="9"/>
            <color indexed="81"/>
            <rFont val="ＭＳ Ｐゴシック"/>
            <family val="3"/>
            <charset val="128"/>
          </rPr>
          <t>委託費集計表より自動計算</t>
        </r>
      </text>
    </comment>
    <comment ref="AD36" authorId="0" shapeId="0" xr:uid="{00000000-0006-0000-0000-000015010000}">
      <text>
        <r>
          <rPr>
            <sz val="9"/>
            <color indexed="81"/>
            <rFont val="ＭＳ Ｐゴシック"/>
            <family val="3"/>
            <charset val="128"/>
          </rPr>
          <t>自動計算</t>
        </r>
      </text>
    </comment>
    <comment ref="AE36" authorId="0" shapeId="0" xr:uid="{00000000-0006-0000-0000-000016010000}">
      <text>
        <r>
          <rPr>
            <sz val="9"/>
            <color indexed="81"/>
            <rFont val="ＭＳ Ｐゴシック"/>
            <family val="3"/>
            <charset val="128"/>
          </rPr>
          <t>自動計算</t>
        </r>
      </text>
    </comment>
    <comment ref="AO36" authorId="0" shapeId="0" xr:uid="{00000000-0006-0000-0000-000010010000}">
      <text>
        <r>
          <rPr>
            <sz val="8"/>
            <color indexed="81"/>
            <rFont val="ＭＳ Ｐゴシック"/>
            <family val="3"/>
            <charset val="128"/>
          </rPr>
          <t>自動計算</t>
        </r>
        <r>
          <rPr>
            <sz val="9"/>
            <color indexed="81"/>
            <rFont val="ＭＳ Ｐゴシック"/>
            <family val="3"/>
            <charset val="128"/>
          </rPr>
          <t xml:space="preserve">
</t>
        </r>
      </text>
    </comment>
    <comment ref="AO39" authorId="0" shapeId="0" xr:uid="{00000000-0006-0000-0000-00001B010000}">
      <text>
        <r>
          <rPr>
            <sz val="8"/>
            <color indexed="81"/>
            <rFont val="ＭＳ Ｐゴシック"/>
            <family val="3"/>
            <charset val="128"/>
          </rPr>
          <t>自動計算</t>
        </r>
        <r>
          <rPr>
            <sz val="9"/>
            <color indexed="81"/>
            <rFont val="ＭＳ Ｐゴシック"/>
            <family val="3"/>
            <charset val="128"/>
          </rPr>
          <t xml:space="preserve">
</t>
        </r>
      </text>
    </comment>
    <comment ref="AO40" authorId="0" shapeId="0" xr:uid="{00000000-0006-0000-0000-00001E010000}">
      <text>
        <r>
          <rPr>
            <sz val="8"/>
            <color indexed="81"/>
            <rFont val="ＭＳ Ｐゴシック"/>
            <family val="3"/>
            <charset val="128"/>
          </rPr>
          <t>自動計算</t>
        </r>
        <r>
          <rPr>
            <sz val="9"/>
            <color indexed="81"/>
            <rFont val="ＭＳ Ｐゴシック"/>
            <family val="3"/>
            <charset val="128"/>
          </rPr>
          <t xml:space="preserve">
</t>
        </r>
      </text>
    </comment>
    <comment ref="AO41" authorId="0" shapeId="0" xr:uid="{00000000-0006-0000-0000-000021010000}">
      <text>
        <r>
          <rPr>
            <sz val="8"/>
            <color indexed="81"/>
            <rFont val="ＭＳ Ｐゴシック"/>
            <family val="3"/>
            <charset val="128"/>
          </rPr>
          <t>自動計算</t>
        </r>
        <r>
          <rPr>
            <sz val="9"/>
            <color indexed="81"/>
            <rFont val="ＭＳ Ｐゴシック"/>
            <family val="3"/>
            <charset val="128"/>
          </rPr>
          <t xml:space="preserve">
</t>
        </r>
      </text>
    </comment>
    <comment ref="AO44" authorId="0" shapeId="0" xr:uid="{00000000-0006-0000-0000-000024010000}">
      <text>
        <r>
          <rPr>
            <sz val="8"/>
            <color indexed="81"/>
            <rFont val="ＭＳ Ｐゴシック"/>
            <family val="3"/>
            <charset val="128"/>
          </rPr>
          <t>自動計算</t>
        </r>
        <r>
          <rPr>
            <sz val="9"/>
            <color indexed="81"/>
            <rFont val="ＭＳ Ｐゴシック"/>
            <family val="3"/>
            <charset val="128"/>
          </rPr>
          <t xml:space="preserve">
</t>
        </r>
      </text>
    </comment>
    <comment ref="AQ44" authorId="0" shapeId="0" xr:uid="{00000000-0006-0000-0000-000025010000}">
      <text>
        <r>
          <rPr>
            <b/>
            <sz val="9"/>
            <color indexed="81"/>
            <rFont val="MS P ゴシック"/>
            <family val="3"/>
            <charset val="128"/>
          </rPr>
          <t>自己資金が、マッチングファンド条件成立下限額以下の場合に表示されます。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100-000001000000}">
      <text>
        <r>
          <rPr>
            <b/>
            <sz val="11"/>
            <color indexed="10"/>
            <rFont val="MS P ゴシック"/>
            <family val="3"/>
            <charset val="128"/>
          </rPr>
          <t>※研究管理運営機関を設置した場合は「有」を選択してください。ただし、研究管理運営機関でない構成員は、選択する必要はありません</t>
        </r>
        <r>
          <rPr>
            <b/>
            <sz val="9"/>
            <color indexed="10"/>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4" authorId="0" shapeId="0" xr:uid="{00000000-0006-0000-0200-000001000000}">
      <text>
        <r>
          <rPr>
            <b/>
            <sz val="10"/>
            <color indexed="81"/>
            <rFont val="ＭＳ Ｐゴシック"/>
            <family val="3"/>
            <charset val="128"/>
          </rPr>
          <t>・（＋）の場合は、超過額を翌年に繰り越すことが可能。
・（－）の場合は、「０」又は「＋」になるまで、委託費に計上した経費を自己資金に計上し直す。</t>
        </r>
      </text>
    </comment>
    <comment ref="C44" authorId="0" shapeId="0" xr:uid="{00000000-0006-0000-0200-000002000000}">
      <text>
        <r>
          <rPr>
            <b/>
            <sz val="9"/>
            <color indexed="81"/>
            <rFont val="ＭＳ Ｐゴシック"/>
            <family val="3"/>
            <charset val="128"/>
          </rPr>
          <t>・（＋）の場合は、超過額を翌年に繰り越すことが可能。
・（－）の場合は、「０」又は「＋」になるまで、委託費に計上した経費を自己資金に計上し直す。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9" authorId="0" shapeId="0" xr:uid="{7EB0C05C-D892-4C81-B207-B12E45F4B8CE}">
      <text>
        <r>
          <rPr>
            <sz val="8"/>
            <color indexed="81"/>
            <rFont val="MS P ゴシック"/>
            <family val="3"/>
            <charset val="128"/>
          </rPr>
          <t xml:space="preserve">※委託費の限度額を越え、帳簿上、「自己資金」に仕訳が困難が額については、「自己負担額」に整理してください。
</t>
        </r>
      </text>
    </comment>
    <comment ref="AA9" authorId="0" shapeId="0" xr:uid="{9970D16A-60D2-49E4-982C-6791C933D5AC}">
      <text>
        <r>
          <rPr>
            <sz val="8"/>
            <color indexed="81"/>
            <rFont val="MS P ゴシック"/>
            <family val="3"/>
            <charset val="128"/>
          </rPr>
          <t xml:space="preserve">※委託費限度額を越え、帳簿上、「自己資金」に仕訳が困難が額については、「自己負担額」に整理してください。
</t>
        </r>
      </text>
    </comment>
    <comment ref="U30" authorId="0" shapeId="0" xr:uid="{4B26F299-C1E5-4649-9E6F-72FBB540A464}">
      <text>
        <r>
          <rPr>
            <b/>
            <sz val="9"/>
            <color indexed="10"/>
            <rFont val="MS P ゴシック"/>
            <family val="3"/>
            <charset val="128"/>
          </rPr>
          <t xml:space="preserve">間接経費の精算額が予算額を超えている場合、又は、間接経費が直接経費の30％を超えている場合にメッセージが表示されます。
</t>
        </r>
        <r>
          <rPr>
            <sz val="9"/>
            <color indexed="81"/>
            <rFont val="MS P ゴシック"/>
            <family val="3"/>
            <charset val="128"/>
          </rPr>
          <t xml:space="preserve">
表示された場合は間接経費を見直してください。</t>
        </r>
      </text>
    </comment>
    <comment ref="AF30" authorId="0" shapeId="0" xr:uid="{46BC43F8-38C3-4767-8CDE-BB75CA700DA4}">
      <text>
        <r>
          <rPr>
            <b/>
            <sz val="9"/>
            <color indexed="10"/>
            <rFont val="MS P ゴシック"/>
            <family val="3"/>
            <charset val="128"/>
          </rPr>
          <t xml:space="preserve">間接経費の精算額が予算額を超えている場合、又は、間接経費が直接経費の30％を超えている場合にメッセージが表示されます。
</t>
        </r>
        <r>
          <rPr>
            <sz val="9"/>
            <color indexed="81"/>
            <rFont val="MS P ゴシック"/>
            <family val="3"/>
            <charset val="128"/>
          </rPr>
          <t xml:space="preserve">
表示された場合は間接経費を見直してください。</t>
        </r>
      </text>
    </comment>
    <comment ref="P32" authorId="0" shapeId="0" xr:uid="{DB92B6CA-908D-4CD6-805C-4F9BC8F8A894}">
      <text>
        <r>
          <rPr>
            <b/>
            <sz val="10"/>
            <color indexed="10"/>
            <rFont val="MS P ゴシック"/>
            <family val="3"/>
            <charset val="128"/>
          </rPr>
          <t>委託費集計表「研究管理運営機関設置の有無」で「有」とした場合のみ表示されます。</t>
        </r>
      </text>
    </comment>
    <comment ref="AA32" authorId="0" shapeId="0" xr:uid="{4E57BD10-5ED9-4048-BB66-54F48BC179DC}">
      <text>
        <r>
          <rPr>
            <b/>
            <sz val="10"/>
            <color indexed="10"/>
            <rFont val="MS P ゴシック"/>
            <family val="3"/>
            <charset val="128"/>
          </rPr>
          <t>委託費集計表「研究管理運営機関設置の有無」で「有」とした場合のみ表示されます。</t>
        </r>
      </text>
    </comment>
    <comment ref="U33" authorId="0" shapeId="0" xr:uid="{42041114-8F01-4BA6-AC24-0A6DE5687519}">
      <text>
        <r>
          <rPr>
            <b/>
            <sz val="9"/>
            <color indexed="10"/>
            <rFont val="MS P ゴシック"/>
            <family val="3"/>
            <charset val="128"/>
          </rPr>
          <t>一般管理費の精算額が予算額を超えている場合、又は、一般管理費が直接経費の15％を超えている場合にメッセージ表示されます。</t>
        </r>
        <r>
          <rPr>
            <sz val="9"/>
            <color indexed="10"/>
            <rFont val="MS P ゴシック"/>
            <family val="3"/>
            <charset val="128"/>
          </rPr>
          <t xml:space="preserve">
</t>
        </r>
        <r>
          <rPr>
            <sz val="9"/>
            <color indexed="81"/>
            <rFont val="MS P ゴシック"/>
            <family val="3"/>
            <charset val="128"/>
          </rPr>
          <t xml:space="preserve">
表示された場合は委託費集計表の一般管理費を見直してください。
</t>
        </r>
      </text>
    </comment>
    <comment ref="AF33" authorId="0" shapeId="0" xr:uid="{7735BEBC-503F-4626-BEEB-707C46FD6B96}">
      <text>
        <r>
          <rPr>
            <b/>
            <sz val="9"/>
            <color indexed="10"/>
            <rFont val="MS P ゴシック"/>
            <family val="3"/>
            <charset val="128"/>
          </rPr>
          <t xml:space="preserve">一般管理費の精算額が予算額を超えている場合、又は、一般管理費が直接経費の15％を超えている場合にメッセージが表示されます。
</t>
        </r>
        <r>
          <rPr>
            <sz val="9"/>
            <color indexed="81"/>
            <rFont val="MS P ゴシック"/>
            <family val="3"/>
            <charset val="128"/>
          </rPr>
          <t xml:space="preserve">
表示された場合は委託費集計表の一般管理費を見直してください。
</t>
        </r>
      </text>
    </comment>
    <comment ref="AQ44" authorId="0" shapeId="0" xr:uid="{1C9A9885-FC0F-4F79-B659-6465792D02F5}">
      <text>
        <r>
          <rPr>
            <b/>
            <sz val="9"/>
            <color indexed="81"/>
            <rFont val="MS P ゴシック"/>
            <family val="3"/>
            <charset val="128"/>
          </rPr>
          <t>自己資金が、マッチングファンド条件成立下限額以下の場合に表示されます。</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978A7C23-71C0-4258-BA8B-E26498F77743}">
      <text>
        <r>
          <rPr>
            <b/>
            <sz val="12"/>
            <color indexed="10"/>
            <rFont val="MS P ゴシック"/>
            <family val="3"/>
            <charset val="128"/>
          </rPr>
          <t>※研究管理運営機関を設置した場合は「有」を選択してください。ただし、研究管理運営機関でない構成員は、選択する必要はありません。</t>
        </r>
      </text>
    </comment>
    <comment ref="A39" authorId="0" shapeId="0" xr:uid="{25FB2571-12A0-4FEE-AF32-BBFB16291F92}">
      <text>
        <r>
          <rPr>
            <b/>
            <sz val="14"/>
            <color indexed="10"/>
            <rFont val="MS P ゴシック"/>
            <family val="3"/>
            <charset val="128"/>
          </rPr>
          <t>「管理運営機関設置の有無」で「有」とした場合のみ表示されます</t>
        </r>
      </text>
    </comment>
    <comment ref="A62" authorId="0" shapeId="0" xr:uid="{8BE2468E-BDBC-4C06-A1E8-83FF9FDF49C1}">
      <text>
        <r>
          <rPr>
            <b/>
            <sz val="14"/>
            <color indexed="10"/>
            <rFont val="MS P ゴシック"/>
            <family val="3"/>
            <charset val="128"/>
          </rPr>
          <t>「管理運営機関設置の有無」で「有」とした場合のみ表示されます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5" authorId="0" shapeId="0" xr:uid="{3590C947-5E67-4B0C-80E4-30EB3F127707}">
      <text>
        <r>
          <rPr>
            <b/>
            <sz val="11"/>
            <color indexed="81"/>
            <rFont val="ＭＳ Ｐゴシック"/>
            <family val="3"/>
            <charset val="128"/>
          </rPr>
          <t>・（＋）の場合は、超過額を翌年に繰り越すことが可能。
・（－）の場合は、「０」又は「＋」になるまで、委託費に計上した経費を自己資金に計上し直す。</t>
        </r>
      </text>
    </comment>
    <comment ref="C45" authorId="0" shapeId="0" xr:uid="{A68EA662-C22E-49DB-A401-FA9F182031FB}">
      <text>
        <r>
          <rPr>
            <b/>
            <sz val="11"/>
            <color indexed="81"/>
            <rFont val="ＭＳ Ｐゴシック"/>
            <family val="3"/>
            <charset val="128"/>
          </rPr>
          <t>・（＋）の場合は、超過額を翌年に繰り越すことが可能。
・（－）の場合は、「０」又は「＋」になるまで、委託費に計上した経費を自己資金に計上し直す。</t>
        </r>
      </text>
    </comment>
  </commentList>
</comments>
</file>

<file path=xl/sharedStrings.xml><?xml version="1.0" encoding="utf-8"?>
<sst xmlns="http://schemas.openxmlformats.org/spreadsheetml/2006/main" count="753" uniqueCount="284">
  <si>
    <t>購　入　金　額</t>
  </si>
  <si>
    <t>増</t>
  </si>
  <si>
    <t>減</t>
  </si>
  <si>
    <t>員数</t>
  </si>
  <si>
    <t>円</t>
  </si>
  <si>
    <t>比　較　増　減</t>
  </si>
  <si>
    <t>区　　　分</t>
    <phoneticPr fontId="4"/>
  </si>
  <si>
    <t>精 算 額</t>
    <phoneticPr fontId="4"/>
  </si>
  <si>
    <t>予 算 額</t>
    <phoneticPr fontId="4"/>
  </si>
  <si>
    <t>備　考</t>
    <phoneticPr fontId="4"/>
  </si>
  <si>
    <t>合　計</t>
    <rPh sb="0" eb="1">
      <t>ゴウ</t>
    </rPh>
    <rPh sb="2" eb="3">
      <t>ケイ</t>
    </rPh>
    <phoneticPr fontId="4"/>
  </si>
  <si>
    <t>印</t>
    <rPh sb="0" eb="1">
      <t>イン</t>
    </rPh>
    <phoneticPr fontId="4"/>
  </si>
  <si>
    <t>（２）委託試験研究の開始及び完了の時期</t>
    <phoneticPr fontId="4"/>
  </si>
  <si>
    <t>比　較　増　減</t>
    <phoneticPr fontId="4"/>
  </si>
  <si>
    <t>委託試験研究実績報告書</t>
    <phoneticPr fontId="4"/>
  </si>
  <si>
    <t>１　事業の実施状況</t>
    <phoneticPr fontId="4"/>
  </si>
  <si>
    <t>計</t>
    <phoneticPr fontId="4"/>
  </si>
  <si>
    <t>生物系特定産業技術研究支援センター所長　殿</t>
    <phoneticPr fontId="4"/>
  </si>
  <si>
    <t>委託試験研究成果報告書のとおり　</t>
    <phoneticPr fontId="4"/>
  </si>
  <si>
    <t>（１）試験研究計画名</t>
    <rPh sb="7" eb="9">
      <t>ケイカク</t>
    </rPh>
    <phoneticPr fontId="4"/>
  </si>
  <si>
    <t>精　算　 額</t>
    <phoneticPr fontId="4"/>
  </si>
  <si>
    <t>予　算　額</t>
    <phoneticPr fontId="4"/>
  </si>
  <si>
    <t>試作品名</t>
    <rPh sb="0" eb="3">
      <t>シサクヒン</t>
    </rPh>
    <rPh sb="3" eb="4">
      <t>メイ</t>
    </rPh>
    <phoneticPr fontId="4"/>
  </si>
  <si>
    <t>構成</t>
    <rPh sb="0" eb="2">
      <t>コウセイ</t>
    </rPh>
    <phoneticPr fontId="4"/>
  </si>
  <si>
    <t>仕　様</t>
    <rPh sb="0" eb="1">
      <t>シ</t>
    </rPh>
    <rPh sb="2" eb="3">
      <t>サマ</t>
    </rPh>
    <phoneticPr fontId="4"/>
  </si>
  <si>
    <t>製造又は取得価格</t>
    <rPh sb="0" eb="2">
      <t>セイゾウ</t>
    </rPh>
    <rPh sb="2" eb="3">
      <t>マタ</t>
    </rPh>
    <rPh sb="4" eb="6">
      <t>シュトク</t>
    </rPh>
    <rPh sb="6" eb="8">
      <t>カカク</t>
    </rPh>
    <phoneticPr fontId="4"/>
  </si>
  <si>
    <t>所有権者
（試作品の所在地）</t>
    <rPh sb="0" eb="2">
      <t>ショユウ</t>
    </rPh>
    <rPh sb="2" eb="4">
      <t>ケンシャ</t>
    </rPh>
    <rPh sb="6" eb="9">
      <t>シサクヒン</t>
    </rPh>
    <rPh sb="10" eb="13">
      <t>ショザイチ</t>
    </rPh>
    <phoneticPr fontId="4"/>
  </si>
  <si>
    <t>資産計上した場合の年月</t>
    <rPh sb="0" eb="2">
      <t>シサン</t>
    </rPh>
    <rPh sb="2" eb="4">
      <t>ケイジョウ</t>
    </rPh>
    <rPh sb="6" eb="8">
      <t>バアイ</t>
    </rPh>
    <rPh sb="9" eb="11">
      <t>ネンゲツ</t>
    </rPh>
    <phoneticPr fontId="4"/>
  </si>
  <si>
    <t>備　考</t>
    <rPh sb="0" eb="1">
      <t>ソナエ</t>
    </rPh>
    <rPh sb="2" eb="3">
      <t>コウ</t>
    </rPh>
    <phoneticPr fontId="4"/>
  </si>
  <si>
    <t>（４）委託試験研究の成果</t>
    <phoneticPr fontId="4"/>
  </si>
  <si>
    <t>国立研究開発法人農業・食品産業技術総合研究機構</t>
    <rPh sb="0" eb="2">
      <t>コクリツ</t>
    </rPh>
    <rPh sb="2" eb="4">
      <t>ケンキュウ</t>
    </rPh>
    <rPh sb="4" eb="6">
      <t>カイハツ</t>
    </rPh>
    <rPh sb="11" eb="13">
      <t>ショクヒン</t>
    </rPh>
    <rPh sb="17" eb="19">
      <t>ソウゴウ</t>
    </rPh>
    <phoneticPr fontId="4"/>
  </si>
  <si>
    <t>（様式Ⅲ－３）</t>
    <rPh sb="1" eb="3">
      <t>ヨウシキ</t>
    </rPh>
    <phoneticPr fontId="4"/>
  </si>
  <si>
    <t>収入の部</t>
    <rPh sb="0" eb="2">
      <t>シュウニュウ</t>
    </rPh>
    <rPh sb="3" eb="4">
      <t>ブ</t>
    </rPh>
    <phoneticPr fontId="4"/>
  </si>
  <si>
    <t>支出の部</t>
    <rPh sb="0" eb="2">
      <t>シシュツ</t>
    </rPh>
    <rPh sb="3" eb="4">
      <t>ブ</t>
    </rPh>
    <phoneticPr fontId="4"/>
  </si>
  <si>
    <t>４－１　委託費</t>
    <rPh sb="4" eb="7">
      <t>イタクヒ</t>
    </rPh>
    <phoneticPr fontId="4"/>
  </si>
  <si>
    <t>４－２　自己資金</t>
    <rPh sb="4" eb="6">
      <t>ジコ</t>
    </rPh>
    <rPh sb="6" eb="8">
      <t>シキン</t>
    </rPh>
    <phoneticPr fontId="4"/>
  </si>
  <si>
    <t>試験研究計画名：</t>
    <phoneticPr fontId="19"/>
  </si>
  <si>
    <t>コンソーシアム名：　</t>
    <rPh sb="7" eb="8">
      <t>メイ</t>
    </rPh>
    <phoneticPr fontId="19"/>
  </si>
  <si>
    <t>当該事業年度の実施期間：</t>
    <rPh sb="0" eb="2">
      <t>トウガイ</t>
    </rPh>
    <rPh sb="2" eb="4">
      <t>ジギョウ</t>
    </rPh>
    <rPh sb="4" eb="6">
      <t>ネンド</t>
    </rPh>
    <rPh sb="7" eb="9">
      <t>ジッシ</t>
    </rPh>
    <rPh sb="9" eb="11">
      <t>キカン</t>
    </rPh>
    <phoneticPr fontId="19"/>
  </si>
  <si>
    <t>合計</t>
    <rPh sb="0" eb="2">
      <t>ゴウケイ</t>
    </rPh>
    <phoneticPr fontId="19"/>
  </si>
  <si>
    <t>備考</t>
    <rPh sb="0" eb="2">
      <t>ビコウ</t>
    </rPh>
    <phoneticPr fontId="19"/>
  </si>
  <si>
    <t>委託費総額（A)</t>
    <rPh sb="0" eb="2">
      <t>イタク</t>
    </rPh>
    <rPh sb="2" eb="3">
      <t>ヒ</t>
    </rPh>
    <rPh sb="3" eb="5">
      <t>ソウガク</t>
    </rPh>
    <phoneticPr fontId="19"/>
  </si>
  <si>
    <t>～</t>
    <phoneticPr fontId="4"/>
  </si>
  <si>
    <t>２　収支精算</t>
    <rPh sb="2" eb="4">
      <t>シュウシ</t>
    </rPh>
    <rPh sb="4" eb="6">
      <t>セイサン</t>
    </rPh>
    <phoneticPr fontId="4"/>
  </si>
  <si>
    <t>３－１　委託費</t>
    <rPh sb="4" eb="7">
      <t>イタクヒ</t>
    </rPh>
    <phoneticPr fontId="4"/>
  </si>
  <si>
    <t>３－２　自己資金</t>
    <rPh sb="4" eb="6">
      <t>ジコ</t>
    </rPh>
    <rPh sb="6" eb="8">
      <t>シキン</t>
    </rPh>
    <phoneticPr fontId="4"/>
  </si>
  <si>
    <t>自己資金　過不足</t>
    <rPh sb="0" eb="2">
      <t>ジコ</t>
    </rPh>
    <rPh sb="2" eb="4">
      <t>シキン</t>
    </rPh>
    <rPh sb="5" eb="8">
      <t>カフソク</t>
    </rPh>
    <phoneticPr fontId="4"/>
  </si>
  <si>
    <t>３　物品購入実績</t>
    <rPh sb="2" eb="4">
      <t>ブッピン</t>
    </rPh>
    <rPh sb="4" eb="6">
      <t>コウニュウ</t>
    </rPh>
    <rPh sb="6" eb="8">
      <t>ジッセキ</t>
    </rPh>
    <phoneticPr fontId="4"/>
  </si>
  <si>
    <t>４　取得した試作品等</t>
    <rPh sb="2" eb="4">
      <t>シュトク</t>
    </rPh>
    <rPh sb="6" eb="9">
      <t>シサクヒン</t>
    </rPh>
    <rPh sb="9" eb="10">
      <t>トウ</t>
    </rPh>
    <phoneticPr fontId="4"/>
  </si>
  <si>
    <t>項　　　　目</t>
    <rPh sb="0" eb="1">
      <t>コウ</t>
    </rPh>
    <rPh sb="5" eb="6">
      <t>メ</t>
    </rPh>
    <phoneticPr fontId="4"/>
  </si>
  <si>
    <t>委託費</t>
    <rPh sb="0" eb="2">
      <t>イタク</t>
    </rPh>
    <rPh sb="2" eb="3">
      <t>ヒ</t>
    </rPh>
    <phoneticPr fontId="4"/>
  </si>
  <si>
    <t>自己資金</t>
    <rPh sb="0" eb="2">
      <t>ジコ</t>
    </rPh>
    <rPh sb="2" eb="4">
      <t>シキン</t>
    </rPh>
    <phoneticPr fontId="4"/>
  </si>
  <si>
    <t>自己資金
マッチングファンド条件
成立下限額</t>
    <rPh sb="0" eb="2">
      <t>ジコ</t>
    </rPh>
    <rPh sb="2" eb="4">
      <t>シキン</t>
    </rPh>
    <rPh sb="14" eb="16">
      <t>ジョウケン</t>
    </rPh>
    <rPh sb="17" eb="19">
      <t>セイリツ</t>
    </rPh>
    <rPh sb="19" eb="21">
      <t>カゲン</t>
    </rPh>
    <rPh sb="21" eb="22">
      <t>ガク</t>
    </rPh>
    <phoneticPr fontId="4"/>
  </si>
  <si>
    <t>金　　　額（円）</t>
    <rPh sb="0" eb="1">
      <t>キン</t>
    </rPh>
    <rPh sb="4" eb="5">
      <t>ガク</t>
    </rPh>
    <rPh sb="6" eb="7">
      <t>エン</t>
    </rPh>
    <phoneticPr fontId="4"/>
  </si>
  <si>
    <t>２－３　マッチングファンド条件成立状況</t>
    <rPh sb="13" eb="15">
      <t>ジョウケン</t>
    </rPh>
    <rPh sb="15" eb="17">
      <t>セイリツ</t>
    </rPh>
    <rPh sb="17" eb="19">
      <t>ジョウキョウ</t>
    </rPh>
    <phoneticPr fontId="4"/>
  </si>
  <si>
    <t>添付資料</t>
    <rPh sb="0" eb="2">
      <t>テンプ</t>
    </rPh>
    <rPh sb="2" eb="4">
      <t>シリョウ</t>
    </rPh>
    <phoneticPr fontId="4"/>
  </si>
  <si>
    <t>自己資金 前年度からの繰越額（D)</t>
    <phoneticPr fontId="4"/>
  </si>
  <si>
    <t>比　較　増　減</t>
    <phoneticPr fontId="4"/>
  </si>
  <si>
    <t>委託試験研究実績報告書</t>
    <phoneticPr fontId="4"/>
  </si>
  <si>
    <t>区　　　分</t>
    <phoneticPr fontId="4"/>
  </si>
  <si>
    <t>精　算　 額</t>
    <phoneticPr fontId="4"/>
  </si>
  <si>
    <t>予　算　額</t>
    <phoneticPr fontId="4"/>
  </si>
  <si>
    <t>生物系特定産業技術研究支援センター所長　殿</t>
    <phoneticPr fontId="4"/>
  </si>
  <si>
    <t>精 算 額</t>
    <phoneticPr fontId="4"/>
  </si>
  <si>
    <t>予 算 額</t>
    <phoneticPr fontId="4"/>
  </si>
  <si>
    <t>１　事業の実施状況</t>
    <phoneticPr fontId="4"/>
  </si>
  <si>
    <t>（２）委託試験研究の開始及び完了の時期</t>
    <phoneticPr fontId="4"/>
  </si>
  <si>
    <t>支出済額</t>
    <phoneticPr fontId="4"/>
  </si>
  <si>
    <t>A</t>
    <phoneticPr fontId="4"/>
  </si>
  <si>
    <t>前年度からの
繰越額</t>
    <phoneticPr fontId="4"/>
  </si>
  <si>
    <t>合計</t>
    <phoneticPr fontId="4"/>
  </si>
  <si>
    <t>Ｃ</t>
    <phoneticPr fontId="4"/>
  </si>
  <si>
    <t>Ｅ＝Ｃ－Ｄ</t>
    <phoneticPr fontId="4"/>
  </si>
  <si>
    <t>（４）委託試験研究の成果</t>
    <phoneticPr fontId="4"/>
  </si>
  <si>
    <t>委託試験研究成果報告書のとおり　</t>
    <phoneticPr fontId="4"/>
  </si>
  <si>
    <t>物品費計</t>
    <rPh sb="0" eb="2">
      <t>ブッピン</t>
    </rPh>
    <rPh sb="2" eb="3">
      <t>ヒ</t>
    </rPh>
    <rPh sb="3" eb="4">
      <t>ケイ</t>
    </rPh>
    <phoneticPr fontId="4"/>
  </si>
  <si>
    <t>人件費・謝金計</t>
    <rPh sb="0" eb="3">
      <t>ジンケンヒ</t>
    </rPh>
    <rPh sb="4" eb="6">
      <t>シャキン</t>
    </rPh>
    <rPh sb="6" eb="7">
      <t>ケイ</t>
    </rPh>
    <phoneticPr fontId="4"/>
  </si>
  <si>
    <t>その他（諸経費）</t>
    <rPh sb="2" eb="3">
      <t>タ</t>
    </rPh>
    <rPh sb="4" eb="7">
      <t>ショケイヒ</t>
    </rPh>
    <phoneticPr fontId="4"/>
  </si>
  <si>
    <t>直接経費計</t>
    <rPh sb="0" eb="2">
      <t>チョクセツ</t>
    </rPh>
    <rPh sb="2" eb="4">
      <t>ケイヒ</t>
    </rPh>
    <rPh sb="4" eb="5">
      <t>ケイ</t>
    </rPh>
    <phoneticPr fontId="4"/>
  </si>
  <si>
    <t>一般管理費</t>
    <rPh sb="0" eb="2">
      <t>イッパン</t>
    </rPh>
    <rPh sb="2" eb="5">
      <t>カンリヒ</t>
    </rPh>
    <phoneticPr fontId="4"/>
  </si>
  <si>
    <t>直接経費　</t>
    <phoneticPr fontId="4"/>
  </si>
  <si>
    <t>　物品費</t>
    <rPh sb="1" eb="3">
      <t>ブッピン</t>
    </rPh>
    <rPh sb="3" eb="4">
      <t>ヒ</t>
    </rPh>
    <phoneticPr fontId="4"/>
  </si>
  <si>
    <t>　人件費・謝金</t>
    <rPh sb="1" eb="4">
      <t>ジンケンヒ</t>
    </rPh>
    <rPh sb="5" eb="7">
      <t>シャキン</t>
    </rPh>
    <phoneticPr fontId="4"/>
  </si>
  <si>
    <t>　旅費</t>
    <rPh sb="1" eb="3">
      <t>リョヒ</t>
    </rPh>
    <phoneticPr fontId="4"/>
  </si>
  <si>
    <t>　その他</t>
    <rPh sb="3" eb="4">
      <t>タ</t>
    </rPh>
    <phoneticPr fontId="4"/>
  </si>
  <si>
    <t>間接経費</t>
    <rPh sb="0" eb="2">
      <t>カンセツ</t>
    </rPh>
    <rPh sb="2" eb="4">
      <t>ケイヒ</t>
    </rPh>
    <phoneticPr fontId="4"/>
  </si>
  <si>
    <t>その他</t>
    <rPh sb="2" eb="3">
      <t>タ</t>
    </rPh>
    <phoneticPr fontId="4"/>
  </si>
  <si>
    <t>　　設備備品の償却費</t>
    <rPh sb="2" eb="4">
      <t>セツビ</t>
    </rPh>
    <rPh sb="4" eb="6">
      <t>ビヒン</t>
    </rPh>
    <rPh sb="7" eb="9">
      <t>ショウキャク</t>
    </rPh>
    <rPh sb="9" eb="10">
      <t>ヒ</t>
    </rPh>
    <phoneticPr fontId="4"/>
  </si>
  <si>
    <t>　　試験研究用消耗品</t>
    <rPh sb="2" eb="4">
      <t>シケン</t>
    </rPh>
    <rPh sb="4" eb="7">
      <t>ケンキュウヨウ</t>
    </rPh>
    <rPh sb="7" eb="9">
      <t>ショウモウ</t>
    </rPh>
    <rPh sb="9" eb="10">
      <t>ヒン</t>
    </rPh>
    <phoneticPr fontId="4"/>
  </si>
  <si>
    <t>　   物品費</t>
    <rPh sb="4" eb="6">
      <t>ブッピン</t>
    </rPh>
    <rPh sb="6" eb="7">
      <t>ヒ</t>
    </rPh>
    <phoneticPr fontId="4"/>
  </si>
  <si>
    <t>　  人件費・謝金</t>
    <rPh sb="3" eb="6">
      <t>ジンケンヒ</t>
    </rPh>
    <rPh sb="7" eb="9">
      <t>シャキン</t>
    </rPh>
    <phoneticPr fontId="4"/>
  </si>
  <si>
    <t>　  旅費</t>
    <rPh sb="3" eb="5">
      <t>リョヒ</t>
    </rPh>
    <phoneticPr fontId="4"/>
  </si>
  <si>
    <t>　  その他</t>
    <rPh sb="5" eb="6">
      <t>タ</t>
    </rPh>
    <phoneticPr fontId="4"/>
  </si>
  <si>
    <t>円</t>
    <phoneticPr fontId="4"/>
  </si>
  <si>
    <t>Ｄ＝A／２</t>
    <phoneticPr fontId="4"/>
  </si>
  <si>
    <t>自己負担額</t>
    <rPh sb="0" eb="2">
      <t>ジコ</t>
    </rPh>
    <rPh sb="2" eb="5">
      <t>フタンガク</t>
    </rPh>
    <phoneticPr fontId="4"/>
  </si>
  <si>
    <t>精算額</t>
    <rPh sb="0" eb="3">
      <t>セイサンガク</t>
    </rPh>
    <phoneticPr fontId="4"/>
  </si>
  <si>
    <t>予算額</t>
    <rPh sb="0" eb="3">
      <t>ヨサンガク</t>
    </rPh>
    <phoneticPr fontId="4"/>
  </si>
  <si>
    <t>物品費</t>
    <rPh sb="0" eb="2">
      <t>ブッピン</t>
    </rPh>
    <rPh sb="2" eb="3">
      <t>ヒ</t>
    </rPh>
    <phoneticPr fontId="4"/>
  </si>
  <si>
    <t>人件費・謝金</t>
    <rPh sb="0" eb="3">
      <t>ジンケンヒ</t>
    </rPh>
    <rPh sb="4" eb="6">
      <t>シャキン</t>
    </rPh>
    <phoneticPr fontId="4"/>
  </si>
  <si>
    <t>自己負担額</t>
    <rPh sb="0" eb="2">
      <t>ジコ</t>
    </rPh>
    <rPh sb="2" eb="4">
      <t>フタン</t>
    </rPh>
    <rPh sb="4" eb="5">
      <t>ガク</t>
    </rPh>
    <phoneticPr fontId="4"/>
  </si>
  <si>
    <t>委託費</t>
    <rPh sb="0" eb="2">
      <t>イタク</t>
    </rPh>
    <rPh sb="2" eb="3">
      <t>ヒ</t>
    </rPh>
    <phoneticPr fontId="4"/>
  </si>
  <si>
    <t>差額（E)　　　　　　　E=B+D-C</t>
    <rPh sb="0" eb="2">
      <t>サガク</t>
    </rPh>
    <phoneticPr fontId="19"/>
  </si>
  <si>
    <t>株　〇〇</t>
    <rPh sb="0" eb="1">
      <t>カブ</t>
    </rPh>
    <phoneticPr fontId="4"/>
  </si>
  <si>
    <t>うち消費税等相当額</t>
    <rPh sb="2" eb="5">
      <t>ショウヒゼイ</t>
    </rPh>
    <rPh sb="5" eb="6">
      <t>トウ</t>
    </rPh>
    <rPh sb="6" eb="8">
      <t>ソウトウ</t>
    </rPh>
    <rPh sb="8" eb="9">
      <t>ガク</t>
    </rPh>
    <phoneticPr fontId="4"/>
  </si>
  <si>
    <t>円</t>
    <rPh sb="0" eb="1">
      <t>エン</t>
    </rPh>
    <phoneticPr fontId="4"/>
  </si>
  <si>
    <t>直接経費の30％以内</t>
    <rPh sb="0" eb="2">
      <t>チョクセツ</t>
    </rPh>
    <rPh sb="2" eb="4">
      <t>ケイヒ</t>
    </rPh>
    <rPh sb="8" eb="10">
      <t>イナイ</t>
    </rPh>
    <phoneticPr fontId="4"/>
  </si>
  <si>
    <t>その他　</t>
    <rPh sb="2" eb="3">
      <t>タ</t>
    </rPh>
    <phoneticPr fontId="4"/>
  </si>
  <si>
    <t>旅費計</t>
    <rPh sb="0" eb="2">
      <t>リョヒ</t>
    </rPh>
    <rPh sb="2" eb="3">
      <t>ケイ</t>
    </rPh>
    <phoneticPr fontId="4"/>
  </si>
  <si>
    <t>その他計</t>
    <rPh sb="2" eb="3">
      <t>タ</t>
    </rPh>
    <rPh sb="3" eb="4">
      <t>ケイ</t>
    </rPh>
    <phoneticPr fontId="4"/>
  </si>
  <si>
    <t>自己資金
マッチング条件成立下限額（C)　
　　Aｘ１／２</t>
    <rPh sb="0" eb="2">
      <t>ジコ</t>
    </rPh>
    <rPh sb="2" eb="4">
      <t>シキン</t>
    </rPh>
    <rPh sb="10" eb="12">
      <t>ジョウケン</t>
    </rPh>
    <rPh sb="12" eb="14">
      <t>セイリツ</t>
    </rPh>
    <rPh sb="14" eb="16">
      <t>カゲン</t>
    </rPh>
    <rPh sb="16" eb="17">
      <t>ガク</t>
    </rPh>
    <phoneticPr fontId="19"/>
  </si>
  <si>
    <t>費目、細目/構成員名</t>
  </si>
  <si>
    <t>（マッチングファンド対象構成員入力欄）</t>
    <rPh sb="15" eb="17">
      <t>ニュウリョク</t>
    </rPh>
    <rPh sb="17" eb="18">
      <t>ラン</t>
    </rPh>
    <phoneticPr fontId="4"/>
  </si>
  <si>
    <t>（マッチングファンド対象外構成員入力欄）</t>
    <rPh sb="12" eb="13">
      <t>ガイ</t>
    </rPh>
    <rPh sb="16" eb="18">
      <t>ニュウリョク</t>
    </rPh>
    <rPh sb="18" eb="19">
      <t>ラン</t>
    </rPh>
    <phoneticPr fontId="4"/>
  </si>
  <si>
    <t>××商事</t>
    <rPh sb="2" eb="4">
      <t>ショウジ</t>
    </rPh>
    <phoneticPr fontId="4"/>
  </si>
  <si>
    <t>研究管理運営機関の直接経費15％以内</t>
  </si>
  <si>
    <t>ＤＮＡシーケンサー</t>
  </si>
  <si>
    <t>○○社製</t>
  </si>
  <si>
    <t>１式</t>
    <rPh sb="1" eb="2">
      <t>シキ</t>
    </rPh>
    <phoneticPr fontId="3"/>
  </si>
  <si>
    <t>○○大学</t>
    <rPh sb="2" eb="4">
      <t>ダイガク</t>
    </rPh>
    <phoneticPr fontId="3"/>
  </si>
  <si>
    <t>型式等</t>
  </si>
  <si>
    <t>△△△△△△</t>
  </si>
  <si>
    <t>△△△－△△△△</t>
  </si>
  <si>
    <t>○○○システム</t>
  </si>
  <si>
    <t>○○○○</t>
  </si>
  <si>
    <t>ベース車体</t>
    <rPh sb="3" eb="5">
      <t>シャタイ</t>
    </rPh>
    <phoneticPr fontId="3"/>
  </si>
  <si>
    <t>A社製 ABC-123</t>
    <rPh sb="1" eb="3">
      <t>シャセイ</t>
    </rPh>
    <phoneticPr fontId="3"/>
  </si>
  <si>
    <t>未計上</t>
    <rPh sb="0" eb="3">
      <t>ミケイジョウ</t>
    </rPh>
    <phoneticPr fontId="3"/>
  </si>
  <si>
    <t>未計上</t>
    <rPh sb="0" eb="3">
      <t>ミケイジョウ</t>
    </rPh>
    <phoneticPr fontId="4"/>
  </si>
  <si>
    <t>○年度に</t>
    <rPh sb="1" eb="3">
      <t>ネンド</t>
    </rPh>
    <phoneticPr fontId="3"/>
  </si>
  <si>
    <t>○年度に</t>
    <rPh sb="1" eb="3">
      <t>ネンド</t>
    </rPh>
    <phoneticPr fontId="4"/>
  </si>
  <si>
    <t>資産計上予定</t>
  </si>
  <si>
    <t>○○装置</t>
    <rPh sb="2" eb="4">
      <t>ソウチ</t>
    </rPh>
    <phoneticPr fontId="4"/>
  </si>
  <si>
    <t>C社製 G-012</t>
    <rPh sb="1" eb="2">
      <t>シャ</t>
    </rPh>
    <rPh sb="2" eb="3">
      <t>セイ</t>
    </rPh>
    <phoneticPr fontId="4"/>
  </si>
  <si>
    <t>C社製 G-345</t>
    <rPh sb="1" eb="3">
      <t>シャセイ</t>
    </rPh>
    <phoneticPr fontId="4"/>
  </si>
  <si>
    <t>（非課税､不課税及び免税取引に係る消費税等）</t>
    <rPh sb="1" eb="4">
      <t>ヒカゼイ</t>
    </rPh>
    <rPh sb="5" eb="8">
      <t>フカゼイ</t>
    </rPh>
    <rPh sb="8" eb="9">
      <t>オヨ</t>
    </rPh>
    <rPh sb="10" eb="14">
      <t>メンゼイトリヒキ</t>
    </rPh>
    <rPh sb="15" eb="16">
      <t>カカ</t>
    </rPh>
    <rPh sb="17" eb="20">
      <t>ショウヒゼイ</t>
    </rPh>
    <rPh sb="20" eb="21">
      <t>トウ</t>
    </rPh>
    <phoneticPr fontId="4"/>
  </si>
  <si>
    <t>委託費</t>
    <phoneticPr fontId="4"/>
  </si>
  <si>
    <t>２－１　委託費</t>
    <rPh sb="4" eb="6">
      <t>イタク</t>
    </rPh>
    <rPh sb="6" eb="7">
      <t>ヒ</t>
    </rPh>
    <phoneticPr fontId="4"/>
  </si>
  <si>
    <t>２－１－1　委託費</t>
    <rPh sb="6" eb="8">
      <t>イタク</t>
    </rPh>
    <rPh sb="8" eb="9">
      <t>ヒ</t>
    </rPh>
    <phoneticPr fontId="4"/>
  </si>
  <si>
    <t>２－２　自己資金</t>
    <rPh sb="4" eb="6">
      <t>ジコ</t>
    </rPh>
    <rPh sb="6" eb="8">
      <t>シキン</t>
    </rPh>
    <phoneticPr fontId="4"/>
  </si>
  <si>
    <t>人件費（賃金）</t>
    <rPh sb="0" eb="3">
      <t>ジンケンヒ</t>
    </rPh>
    <rPh sb="4" eb="6">
      <t>チンギン</t>
    </rPh>
    <phoneticPr fontId="4"/>
  </si>
  <si>
    <t>謝金</t>
    <rPh sb="0" eb="2">
      <t>シャキン</t>
    </rPh>
    <phoneticPr fontId="4"/>
  </si>
  <si>
    <t>設備備品費</t>
    <rPh sb="0" eb="2">
      <t>セツビ</t>
    </rPh>
    <rPh sb="2" eb="5">
      <t>ビヒンヒ</t>
    </rPh>
    <phoneticPr fontId="4"/>
  </si>
  <si>
    <t>消耗品費</t>
    <rPh sb="0" eb="3">
      <t>ショウモウヒン</t>
    </rPh>
    <rPh sb="3" eb="4">
      <t>ヒ</t>
    </rPh>
    <phoneticPr fontId="4"/>
  </si>
  <si>
    <t>旅費</t>
    <rPh sb="0" eb="2">
      <t>リョヒ</t>
    </rPh>
    <phoneticPr fontId="4"/>
  </si>
  <si>
    <t>設備備品の償却費</t>
    <rPh sb="0" eb="2">
      <t>セツビ</t>
    </rPh>
    <rPh sb="2" eb="4">
      <t>ビヒン</t>
    </rPh>
    <rPh sb="5" eb="7">
      <t>ショウキャク</t>
    </rPh>
    <rPh sb="7" eb="8">
      <t>ヒ</t>
    </rPh>
    <phoneticPr fontId="4"/>
  </si>
  <si>
    <t>試験研究用消耗品</t>
    <rPh sb="0" eb="2">
      <t>シケン</t>
    </rPh>
    <rPh sb="2" eb="5">
      <t>ケンキュウヨウ</t>
    </rPh>
    <rPh sb="5" eb="7">
      <t>ショウモウ</t>
    </rPh>
    <rPh sb="7" eb="8">
      <t>ヒン</t>
    </rPh>
    <phoneticPr fontId="4"/>
  </si>
  <si>
    <t>リース期間</t>
    <rPh sb="3" eb="5">
      <t>キカン</t>
    </rPh>
    <phoneticPr fontId="3"/>
  </si>
  <si>
    <t>△△社製</t>
    <rPh sb="2" eb="4">
      <t>シャセイ</t>
    </rPh>
    <phoneticPr fontId="3"/>
  </si>
  <si>
    <t>２台</t>
    <rPh sb="1" eb="2">
      <t>ダイ</t>
    </rPh>
    <phoneticPr fontId="3"/>
  </si>
  <si>
    <t>△△株式会社</t>
    <rPh sb="2" eb="4">
      <t>カブシキ</t>
    </rPh>
    <rPh sb="4" eb="6">
      <t>カイシャ</t>
    </rPh>
    <phoneticPr fontId="3"/>
  </si>
  <si>
    <t>△△△－△△△△</t>
    <phoneticPr fontId="4"/>
  </si>
  <si>
    <t>リース期間</t>
    <rPh sb="3" eb="5">
      <t>キカン</t>
    </rPh>
    <phoneticPr fontId="4"/>
  </si>
  <si>
    <t>リース期間総額</t>
    <rPh sb="3" eb="5">
      <t>キカン</t>
    </rPh>
    <rPh sb="5" eb="7">
      <t>ソウガク</t>
    </rPh>
    <phoneticPr fontId="4"/>
  </si>
  <si>
    <t>リース月額（単価）</t>
    <rPh sb="3" eb="5">
      <t>ゲツガク</t>
    </rPh>
    <rPh sb="6" eb="8">
      <t>タンカ</t>
    </rPh>
    <phoneticPr fontId="4"/>
  </si>
  <si>
    <t>購入</t>
    <rPh sb="0" eb="2">
      <t>コウニュウ</t>
    </rPh>
    <phoneticPr fontId="3"/>
  </si>
  <si>
    <t>××××</t>
    <phoneticPr fontId="4"/>
  </si>
  <si>
    <t>直接経費の15％以上です</t>
  </si>
  <si>
    <t>直接経費の30％以上です</t>
  </si>
  <si>
    <t>小　計</t>
    <rPh sb="0" eb="1">
      <t>ショウ</t>
    </rPh>
    <rPh sb="2" eb="3">
      <t>ケイ</t>
    </rPh>
    <phoneticPr fontId="4"/>
  </si>
  <si>
    <t>合  計</t>
    <rPh sb="0" eb="1">
      <t>ゴウ</t>
    </rPh>
    <rPh sb="3" eb="4">
      <t>ケイ</t>
    </rPh>
    <phoneticPr fontId="19"/>
  </si>
  <si>
    <t>備  考</t>
    <rPh sb="0" eb="1">
      <t>ビ</t>
    </rPh>
    <rPh sb="3" eb="4">
      <t>コウ</t>
    </rPh>
    <phoneticPr fontId="19"/>
  </si>
  <si>
    <t>有</t>
    <rPh sb="0" eb="1">
      <t>アリ</t>
    </rPh>
    <phoneticPr fontId="4"/>
  </si>
  <si>
    <t>無</t>
    <rPh sb="0" eb="1">
      <t>ム</t>
    </rPh>
    <phoneticPr fontId="4"/>
  </si>
  <si>
    <t>精算額合計（A）</t>
    <rPh sb="0" eb="3">
      <t>セイサンガク</t>
    </rPh>
    <rPh sb="3" eb="5">
      <t>ゴウケイ</t>
    </rPh>
    <phoneticPr fontId="4"/>
  </si>
  <si>
    <t>予算額合計（A）</t>
    <rPh sb="0" eb="3">
      <t>ヨサンガク</t>
    </rPh>
    <rPh sb="3" eb="5">
      <t>ゴウケイ</t>
    </rPh>
    <phoneticPr fontId="4"/>
  </si>
  <si>
    <t>直接経費の30％を超えています。</t>
    <rPh sb="9" eb="10">
      <t>コ</t>
    </rPh>
    <phoneticPr fontId="4"/>
  </si>
  <si>
    <t>ﾌｧｲﾅﾝｽﾘｰｽ48ヶ月分</t>
    <phoneticPr fontId="4"/>
  </si>
  <si>
    <t>平成30年４月１日～</t>
    <rPh sb="0" eb="2">
      <t>ヘイセイ</t>
    </rPh>
    <rPh sb="4" eb="5">
      <t>ネン</t>
    </rPh>
    <rPh sb="6" eb="7">
      <t>ツキ</t>
    </rPh>
    <rPh sb="8" eb="9">
      <t>ヒ</t>
    </rPh>
    <phoneticPr fontId="4"/>
  </si>
  <si>
    <t>平成30年４月１日～</t>
    <rPh sb="0" eb="2">
      <t>ヘイセイ</t>
    </rPh>
    <rPh sb="4" eb="5">
      <t>ネン</t>
    </rPh>
    <rPh sb="6" eb="7">
      <t>ツキ</t>
    </rPh>
    <rPh sb="8" eb="9">
      <t>ヒ</t>
    </rPh>
    <phoneticPr fontId="3"/>
  </si>
  <si>
    <t>（注）研究管理運営業務を専門に行う研究管理運営機関を設置した場合のみ一般管理費を計上できます。</t>
    <phoneticPr fontId="4"/>
  </si>
  <si>
    <t>精算額合計（B）</t>
    <rPh sb="0" eb="3">
      <t>セイサンガク</t>
    </rPh>
    <rPh sb="3" eb="5">
      <t>ゴウケイ</t>
    </rPh>
    <phoneticPr fontId="4"/>
  </si>
  <si>
    <t>予算額合計（B）</t>
    <rPh sb="0" eb="2">
      <t>ヨサン</t>
    </rPh>
    <rPh sb="2" eb="3">
      <t>ガク</t>
    </rPh>
    <rPh sb="3" eb="5">
      <t>ゴウケイ</t>
    </rPh>
    <phoneticPr fontId="4"/>
  </si>
  <si>
    <t>（イノベーション創出強化研究推進事業）</t>
    <rPh sb="8" eb="10">
      <t>ソウシュツ</t>
    </rPh>
    <rPh sb="10" eb="12">
      <t>キョウカ</t>
    </rPh>
    <rPh sb="12" eb="14">
      <t>ケンキュウ</t>
    </rPh>
    <rPh sb="14" eb="16">
      <t>スイシン</t>
    </rPh>
    <rPh sb="16" eb="18">
      <t>ジギョウ</t>
    </rPh>
    <phoneticPr fontId="4"/>
  </si>
  <si>
    <t>所有権者
（所在地）</t>
    <rPh sb="0" eb="2">
      <t>ショユウ</t>
    </rPh>
    <rPh sb="2" eb="3">
      <t>ケン</t>
    </rPh>
    <rPh sb="3" eb="4">
      <t>シャ</t>
    </rPh>
    <rPh sb="6" eb="9">
      <t>ショザイチ</t>
    </rPh>
    <phoneticPr fontId="4"/>
  </si>
  <si>
    <r>
      <t xml:space="preserve">耐用年数
</t>
    </r>
    <r>
      <rPr>
        <sz val="8"/>
        <color indexed="8"/>
        <rFont val="ＭＳ Ｐゴシック"/>
        <family val="3"/>
        <charset val="128"/>
      </rPr>
      <t>（処分制限年月日）</t>
    </r>
    <rPh sb="0" eb="2">
      <t>タイヨウ</t>
    </rPh>
    <rPh sb="2" eb="4">
      <t>ネンスウ</t>
    </rPh>
    <rPh sb="6" eb="8">
      <t>ショブン</t>
    </rPh>
    <rPh sb="8" eb="10">
      <t>セイゲン</t>
    </rPh>
    <rPh sb="10" eb="13">
      <t>ネンガッピ</t>
    </rPh>
    <phoneticPr fontId="4"/>
  </si>
  <si>
    <t>事業終了後の
継続使用の
有無</t>
    <rPh sb="0" eb="2">
      <t>ジギョウシュ</t>
    </rPh>
    <rPh sb="2" eb="4">
      <t>シュウリョウ</t>
    </rPh>
    <rPh sb="4" eb="5">
      <t>ゴ</t>
    </rPh>
    <rPh sb="7" eb="9">
      <t>ケイゾク</t>
    </rPh>
    <rPh sb="9" eb="11">
      <t>シヨウ</t>
    </rPh>
    <rPh sb="13" eb="15">
      <t>ウム</t>
    </rPh>
    <phoneticPr fontId="4"/>
  </si>
  <si>
    <t>品　　名</t>
    <rPh sb="3" eb="4">
      <t>メイ</t>
    </rPh>
    <phoneticPr fontId="4"/>
  </si>
  <si>
    <t>規　格</t>
  </si>
  <si>
    <t>単　価</t>
    <phoneticPr fontId="4"/>
  </si>
  <si>
    <t>金　額</t>
    <phoneticPr fontId="4"/>
  </si>
  <si>
    <t>備　考</t>
  </si>
  <si>
    <t>（記載要領）</t>
    <phoneticPr fontId="4"/>
  </si>
  <si>
    <t>・ 購入の場合は、備考欄に取得年月日を記載すること。</t>
    <phoneticPr fontId="4"/>
  </si>
  <si>
    <t>　設備備品費</t>
    <rPh sb="1" eb="3">
      <t>セツビ</t>
    </rPh>
    <rPh sb="3" eb="6">
      <t>ビヒンヒ</t>
    </rPh>
    <phoneticPr fontId="4"/>
  </si>
  <si>
    <t>　消耗品費</t>
    <rPh sb="1" eb="4">
      <t>ショウモウヒン</t>
    </rPh>
    <rPh sb="4" eb="5">
      <t>ヒ</t>
    </rPh>
    <phoneticPr fontId="4"/>
  </si>
  <si>
    <t>　人件費（賃金）</t>
    <rPh sb="1" eb="4">
      <t>ジンケンヒ</t>
    </rPh>
    <rPh sb="5" eb="7">
      <t>チンギン</t>
    </rPh>
    <phoneticPr fontId="4"/>
  </si>
  <si>
    <t>　謝金</t>
    <rPh sb="1" eb="3">
      <t>シャキン</t>
    </rPh>
    <phoneticPr fontId="4"/>
  </si>
  <si>
    <t>　印刷製本費</t>
    <rPh sb="1" eb="3">
      <t>インサツ</t>
    </rPh>
    <rPh sb="3" eb="5">
      <t>セイホン</t>
    </rPh>
    <rPh sb="5" eb="6">
      <t>ヒ</t>
    </rPh>
    <phoneticPr fontId="4"/>
  </si>
  <si>
    <t>　会議費</t>
    <rPh sb="1" eb="4">
      <t>カイギヒ</t>
    </rPh>
    <phoneticPr fontId="4"/>
  </si>
  <si>
    <t>　通信運搬費</t>
    <rPh sb="1" eb="3">
      <t>ツウシン</t>
    </rPh>
    <rPh sb="3" eb="5">
      <t>ウンパン</t>
    </rPh>
    <rPh sb="5" eb="6">
      <t>ヒ</t>
    </rPh>
    <phoneticPr fontId="4"/>
  </si>
  <si>
    <t>　光熱水料</t>
    <rPh sb="1" eb="5">
      <t>コウネツスイリョウ</t>
    </rPh>
    <phoneticPr fontId="4"/>
  </si>
  <si>
    <t>　その他（諸経費）</t>
    <rPh sb="3" eb="4">
      <t>タ</t>
    </rPh>
    <rPh sb="5" eb="8">
      <t>ショケイヒ</t>
    </rPh>
    <phoneticPr fontId="4"/>
  </si>
  <si>
    <t>　国内旅費</t>
    <rPh sb="1" eb="3">
      <t>コクナイ</t>
    </rPh>
    <rPh sb="3" eb="5">
      <t>リョヒ</t>
    </rPh>
    <phoneticPr fontId="4"/>
  </si>
  <si>
    <t>　外国旅費</t>
    <rPh sb="1" eb="3">
      <t>ガイコク</t>
    </rPh>
    <rPh sb="3" eb="5">
      <t>リョヒ</t>
    </rPh>
    <phoneticPr fontId="4"/>
  </si>
  <si>
    <t>　（依頼出張）国内・外国旅費</t>
    <rPh sb="2" eb="4">
      <t>イライ</t>
    </rPh>
    <rPh sb="4" eb="6">
      <t>シュッチョウ</t>
    </rPh>
    <rPh sb="7" eb="9">
      <t>コクナイ</t>
    </rPh>
    <rPh sb="10" eb="12">
      <t>ガイコク</t>
    </rPh>
    <rPh sb="12" eb="14">
      <t>リョヒ</t>
    </rPh>
    <phoneticPr fontId="19"/>
  </si>
  <si>
    <t>国内旅費</t>
    <rPh sb="0" eb="2">
      <t>コクナイ</t>
    </rPh>
    <rPh sb="2" eb="4">
      <t>リョヒ</t>
    </rPh>
    <phoneticPr fontId="4"/>
  </si>
  <si>
    <t>外国旅費</t>
    <rPh sb="0" eb="2">
      <t>ガイコク</t>
    </rPh>
    <rPh sb="2" eb="4">
      <t>リョヒ</t>
    </rPh>
    <phoneticPr fontId="4"/>
  </si>
  <si>
    <t>（依頼出張）国内・外国旅費</t>
    <rPh sb="6" eb="8">
      <t>コクナイ</t>
    </rPh>
    <rPh sb="9" eb="11">
      <t>ガイコク</t>
    </rPh>
    <rPh sb="11" eb="13">
      <t>リョヒ</t>
    </rPh>
    <phoneticPr fontId="19"/>
  </si>
  <si>
    <t>令和○○年度　委託費集計表　</t>
    <rPh sb="0" eb="2">
      <t>レイワ</t>
    </rPh>
    <rPh sb="4" eb="6">
      <t>ネンド</t>
    </rPh>
    <rPh sb="7" eb="10">
      <t>イタクヒ</t>
    </rPh>
    <rPh sb="10" eb="13">
      <t>シュウケイヒョウ</t>
    </rPh>
    <phoneticPr fontId="19"/>
  </si>
  <si>
    <t>令和○○年度　自己資金集計表　</t>
    <rPh sb="0" eb="2">
      <t>レイワ</t>
    </rPh>
    <rPh sb="4" eb="6">
      <t>ネンド</t>
    </rPh>
    <rPh sb="7" eb="9">
      <t>ジコ</t>
    </rPh>
    <rPh sb="9" eb="11">
      <t>シキン</t>
    </rPh>
    <rPh sb="11" eb="13">
      <t>シュウケイ</t>
    </rPh>
    <rPh sb="13" eb="14">
      <t>ヒョウ</t>
    </rPh>
    <phoneticPr fontId="19"/>
  </si>
  <si>
    <t>○○○○株式会社</t>
    <rPh sb="4" eb="8">
      <t>カブシキガイシャ</t>
    </rPh>
    <phoneticPr fontId="4"/>
  </si>
  <si>
    <t>○○○○○</t>
    <phoneticPr fontId="4"/>
  </si>
  <si>
    <t>令和○年○月○日</t>
    <rPh sb="0" eb="1">
      <t>レイ</t>
    </rPh>
    <rPh sb="1" eb="2">
      <t>ワ</t>
    </rPh>
    <phoneticPr fontId="4"/>
  </si>
  <si>
    <t>　消費税等相当額</t>
    <phoneticPr fontId="4"/>
  </si>
  <si>
    <t>５年</t>
    <rPh sb="1" eb="2">
      <t>ネン</t>
    </rPh>
    <phoneticPr fontId="4"/>
  </si>
  <si>
    <t>有</t>
    <rPh sb="0" eb="1">
      <t>ユウ</t>
    </rPh>
    <phoneticPr fontId="4"/>
  </si>
  <si>
    <t>（〇県〇市〇町〇〇番地）</t>
    <phoneticPr fontId="4"/>
  </si>
  <si>
    <t>（R7.3.31）</t>
    <phoneticPr fontId="4"/>
  </si>
  <si>
    <t>（H31.4.30 購入）</t>
    <rPh sb="10" eb="12">
      <t>コウニュウ</t>
    </rPh>
    <phoneticPr fontId="3"/>
  </si>
  <si>
    <t>４年</t>
    <rPh sb="1" eb="2">
      <t>ネン</t>
    </rPh>
    <phoneticPr fontId="4"/>
  </si>
  <si>
    <t>（12ヶ月）</t>
    <rPh sb="4" eb="5">
      <t>ゲツ</t>
    </rPh>
    <phoneticPr fontId="4"/>
  </si>
  <si>
    <t>（　　―　　）</t>
    <phoneticPr fontId="4"/>
  </si>
  <si>
    <t>△△社製</t>
    <rPh sb="2" eb="4">
      <t>シャセイ</t>
    </rPh>
    <phoneticPr fontId="1"/>
  </si>
  <si>
    <t>２台</t>
    <rPh sb="1" eb="2">
      <t>ダイ</t>
    </rPh>
    <phoneticPr fontId="1"/>
  </si>
  <si>
    <t>△△株式会社</t>
    <rPh sb="2" eb="4">
      <t>カブシキ</t>
    </rPh>
    <rPh sb="4" eb="6">
      <t>カイシャ</t>
    </rPh>
    <phoneticPr fontId="1"/>
  </si>
  <si>
    <t>（R6.3.31）</t>
    <phoneticPr fontId="4"/>
  </si>
  <si>
    <t>（R1.5.15購入）</t>
    <rPh sb="8" eb="10">
      <t>コウニュウ</t>
    </rPh>
    <phoneticPr fontId="3"/>
  </si>
  <si>
    <t>××社製</t>
    <rPh sb="2" eb="4">
      <t>シャセイ</t>
    </rPh>
    <phoneticPr fontId="1"/>
  </si>
  <si>
    <t>××株式会社</t>
    <rPh sb="2" eb="4">
      <t>カブシキ</t>
    </rPh>
    <rPh sb="4" eb="6">
      <t>カイシャ</t>
    </rPh>
    <phoneticPr fontId="1"/>
  </si>
  <si>
    <t>○○○－△△△△</t>
    <phoneticPr fontId="4"/>
  </si>
  <si>
    <t>（〇県〇市〇町〇〇番地）</t>
  </si>
  <si>
    <t>株　○○</t>
    <rPh sb="0" eb="1">
      <t>カブ</t>
    </rPh>
    <phoneticPr fontId="4"/>
  </si>
  <si>
    <r>
      <t>代表取締役　○○　○○　</t>
    </r>
    <r>
      <rPr>
        <sz val="9"/>
        <color rgb="FFFF0000"/>
        <rFont val="ＭＳ ゴシック"/>
        <family val="3"/>
        <charset val="128"/>
      </rPr>
      <t>※契約書記載の代表者名</t>
    </r>
    <rPh sb="0" eb="2">
      <t>ダイヒョウ</t>
    </rPh>
    <rPh sb="2" eb="5">
      <t>トリシマリヤク</t>
    </rPh>
    <phoneticPr fontId="4"/>
  </si>
  <si>
    <t>○○事業××拡大コンソーシアム</t>
    <phoneticPr fontId="4"/>
  </si>
  <si>
    <t>※添付資料を併せて提出してください。</t>
    <phoneticPr fontId="4"/>
  </si>
  <si>
    <t>一般管理費</t>
  </si>
  <si>
    <t>自己資金が成立下限額以下です。不足分を自己資金に追加してください。</t>
    <phoneticPr fontId="4"/>
  </si>
  <si>
    <t>（記載要領）</t>
  </si>
  <si>
    <t>・試作品等が複数の部分により構成される場合には、その部分を試作品等の内訳として記載すること。</t>
  </si>
  <si>
    <t>・「製造又は取得価格」欄は、当該試作品等の直接材料費の額を記載すること。</t>
  </si>
  <si>
    <t>・「資産計上した場合の年月」欄は、各年度中に資産計上した場合に記載すること。</t>
  </si>
  <si>
    <t>・「備考」欄には、委託先において、事業終了までに試作品等を完成品として資産計上する予定
    がある場合に、その旨を記載すること。</t>
  </si>
  <si>
    <t>開始：令和○年○月○日</t>
    <phoneticPr fontId="4"/>
  </si>
  <si>
    <t>完了：令和○年○月○日</t>
    <phoneticPr fontId="4"/>
  </si>
  <si>
    <t>○○○○コンソーシアム</t>
  </si>
  <si>
    <t>小　計</t>
  </si>
  <si>
    <t>〇〇有限会社</t>
  </si>
  <si>
    <r>
      <t>○○○○○　</t>
    </r>
    <r>
      <rPr>
        <sz val="10"/>
        <color rgb="FFFF0000"/>
        <rFont val="ＭＳ Ｐゴシック"/>
        <family val="3"/>
        <charset val="128"/>
      </rPr>
      <t>←※試験研究委託契約書第１条に記載されている委託業務名を記載してください。</t>
    </r>
    <rPh sb="8" eb="10">
      <t>シケン</t>
    </rPh>
    <rPh sb="10" eb="12">
      <t>ケンキュウ</t>
    </rPh>
    <rPh sb="17" eb="18">
      <t>ダイ</t>
    </rPh>
    <rPh sb="19" eb="20">
      <t>ジョウ</t>
    </rPh>
    <rPh sb="28" eb="30">
      <t>イタク</t>
    </rPh>
    <rPh sb="30" eb="32">
      <t>ギョウム</t>
    </rPh>
    <rPh sb="32" eb="33">
      <t>メイ</t>
    </rPh>
    <phoneticPr fontId="4"/>
  </si>
  <si>
    <t>←※　試験研究委託契約書第３条に記載されている委託期間を記載してください。</t>
    <rPh sb="3" eb="5">
      <t>シケン</t>
    </rPh>
    <rPh sb="5" eb="7">
      <t>ケンキュウ</t>
    </rPh>
    <rPh sb="7" eb="9">
      <t>イタク</t>
    </rPh>
    <rPh sb="9" eb="12">
      <t>ケイヤクショ</t>
    </rPh>
    <rPh sb="12" eb="13">
      <t>ダイ</t>
    </rPh>
    <rPh sb="14" eb="15">
      <t>ジョウ</t>
    </rPh>
    <rPh sb="16" eb="18">
      <t>キサイ</t>
    </rPh>
    <rPh sb="23" eb="25">
      <t>イタク</t>
    </rPh>
    <rPh sb="25" eb="27">
      <t>キカン</t>
    </rPh>
    <phoneticPr fontId="4"/>
  </si>
  <si>
    <t>(12ヶ月)</t>
    <rPh sb="4" eb="5">
      <t>ゲツ</t>
    </rPh>
    <phoneticPr fontId="4"/>
  </si>
  <si>
    <t>○○○○○</t>
  </si>
  <si>
    <t>～</t>
    <phoneticPr fontId="4"/>
  </si>
  <si>
    <t>株　○○</t>
  </si>
  <si>
    <t>××商事</t>
  </si>
  <si>
    <t>（住　所）</t>
    <rPh sb="1" eb="2">
      <t>ジュウ</t>
    </rPh>
    <rPh sb="3" eb="4">
      <t>ショ</t>
    </rPh>
    <phoneticPr fontId="4"/>
  </si>
  <si>
    <t>（コンソーシアム名）</t>
    <phoneticPr fontId="4"/>
  </si>
  <si>
    <t>（代表機関名）</t>
    <rPh sb="1" eb="3">
      <t>ダイヒョウ</t>
    </rPh>
    <rPh sb="3" eb="5">
      <t>キカン</t>
    </rPh>
    <rPh sb="5" eb="6">
      <t>メイ</t>
    </rPh>
    <phoneticPr fontId="4"/>
  </si>
  <si>
    <t>（代  表  者）</t>
    <rPh sb="1" eb="2">
      <t>ダイ</t>
    </rPh>
    <rPh sb="4" eb="5">
      <t>ヒョウ</t>
    </rPh>
    <rPh sb="7" eb="8">
      <t>モノ</t>
    </rPh>
    <phoneticPr fontId="4"/>
  </si>
  <si>
    <t>令和　年　月　日</t>
    <rPh sb="0" eb="1">
      <t>レイ</t>
    </rPh>
    <rPh sb="1" eb="2">
      <t>ワ</t>
    </rPh>
    <phoneticPr fontId="4"/>
  </si>
  <si>
    <t>　令和○年度委託事業について、下記のとおり実施したので、その実績を報告します。　</t>
    <rPh sb="1" eb="3">
      <t>レイワ</t>
    </rPh>
    <phoneticPr fontId="4"/>
  </si>
  <si>
    <t>開始：令和　年　月　日</t>
    <rPh sb="0" eb="2">
      <t>カイシ</t>
    </rPh>
    <rPh sb="3" eb="5">
      <t>レイワ</t>
    </rPh>
    <rPh sb="6" eb="7">
      <t>ネン</t>
    </rPh>
    <rPh sb="8" eb="9">
      <t>ガツ</t>
    </rPh>
    <rPh sb="10" eb="11">
      <t>ニチ</t>
    </rPh>
    <phoneticPr fontId="4"/>
  </si>
  <si>
    <t>完了：令和　年　月　日</t>
    <rPh sb="0" eb="2">
      <t>カンリョウ</t>
    </rPh>
    <rPh sb="3" eb="4">
      <t>レイ</t>
    </rPh>
    <rPh sb="4" eb="5">
      <t>ワ</t>
    </rPh>
    <rPh sb="6" eb="7">
      <t>ネン</t>
    </rPh>
    <rPh sb="8" eb="9">
      <t>ガツ</t>
    </rPh>
    <rPh sb="10" eb="11">
      <t>ニチ</t>
    </rPh>
    <phoneticPr fontId="4"/>
  </si>
  <si>
    <t>○○県○○市○○区○○　×-×-×××</t>
    <rPh sb="2" eb="3">
      <t>ケン</t>
    </rPh>
    <rPh sb="5" eb="6">
      <t>シ</t>
    </rPh>
    <rPh sb="8" eb="9">
      <t>ク</t>
    </rPh>
    <phoneticPr fontId="4"/>
  </si>
  <si>
    <t>開始：令和○年○月○日</t>
    <rPh sb="0" eb="2">
      <t>カイシ</t>
    </rPh>
    <rPh sb="3" eb="5">
      <t>レイワ</t>
    </rPh>
    <rPh sb="6" eb="7">
      <t>ネン</t>
    </rPh>
    <rPh sb="8" eb="9">
      <t>ガツ</t>
    </rPh>
    <rPh sb="10" eb="11">
      <t>ニチ</t>
    </rPh>
    <phoneticPr fontId="4"/>
  </si>
  <si>
    <t>完了：令和○年○月○日</t>
    <rPh sb="0" eb="2">
      <t>カンリョウ</t>
    </rPh>
    <rPh sb="3" eb="4">
      <t>レイ</t>
    </rPh>
    <rPh sb="4" eb="5">
      <t>ワ</t>
    </rPh>
    <rPh sb="6" eb="7">
      <t>ネン</t>
    </rPh>
    <rPh sb="8" eb="9">
      <t>ガツ</t>
    </rPh>
    <rPh sb="10" eb="11">
      <t>ニチ</t>
    </rPh>
    <phoneticPr fontId="4"/>
  </si>
  <si>
    <t>○○有限会社</t>
  </si>
  <si>
    <t>○○有限会社</t>
    <phoneticPr fontId="4"/>
  </si>
  <si>
    <t>&lt;記載例&gt;</t>
    <rPh sb="1" eb="4">
      <t>キサイレイ</t>
    </rPh>
    <phoneticPr fontId="4"/>
  </si>
  <si>
    <t>開始：令和○年○月○日</t>
  </si>
  <si>
    <t>完了：令和○年○月○日</t>
  </si>
  <si>
    <t>（３）委託試験研究の研究総括者又は研究統括者の所属及び氏名</t>
    <rPh sb="10" eb="12">
      <t>ケンキュウ</t>
    </rPh>
    <rPh sb="12" eb="14">
      <t>ソウカツ</t>
    </rPh>
    <rPh sb="14" eb="15">
      <t>シャ</t>
    </rPh>
    <rPh sb="15" eb="16">
      <t>マタ</t>
    </rPh>
    <rPh sb="17" eb="19">
      <t>ケンキュウ</t>
    </rPh>
    <rPh sb="19" eb="22">
      <t>トウカツシャ</t>
    </rPh>
    <rPh sb="23" eb="25">
      <t>ショゾク</t>
    </rPh>
    <phoneticPr fontId="4"/>
  </si>
  <si>
    <t>（マッチングファンド対象構成員　合計）</t>
    <rPh sb="16" eb="18">
      <t>ゴウケイ</t>
    </rPh>
    <phoneticPr fontId="4"/>
  </si>
  <si>
    <r>
      <t>（３）委託試験研究の研究総括者又は研究統括者の所属及び氏名　</t>
    </r>
    <r>
      <rPr>
        <sz val="10"/>
        <color rgb="FFFF0000"/>
        <rFont val="ＭＳ Ｐゴシック"/>
        <family val="3"/>
        <charset val="128"/>
      </rPr>
      <t>←※１　該当する代表者の役職名に修正してください。</t>
    </r>
    <rPh sb="10" eb="12">
      <t>ケンキュウ</t>
    </rPh>
    <rPh sb="12" eb="14">
      <t>ソウカツ</t>
    </rPh>
    <rPh sb="14" eb="15">
      <t>シャ</t>
    </rPh>
    <rPh sb="15" eb="16">
      <t>マタ</t>
    </rPh>
    <rPh sb="17" eb="19">
      <t>ケンキュウ</t>
    </rPh>
    <rPh sb="19" eb="22">
      <t>トウカツシャ</t>
    </rPh>
    <rPh sb="23" eb="25">
      <t>ショゾク</t>
    </rPh>
    <rPh sb="34" eb="36">
      <t>ガイトウ</t>
    </rPh>
    <rPh sb="38" eb="41">
      <t>ダイヒョウシャ</t>
    </rPh>
    <rPh sb="42" eb="45">
      <t>ヤクショクメイ</t>
    </rPh>
    <rPh sb="46" eb="48">
      <t>シュウセイ</t>
    </rPh>
    <phoneticPr fontId="4"/>
  </si>
  <si>
    <r>
      <t>××大学××研究センター　生研　太郎　</t>
    </r>
    <r>
      <rPr>
        <sz val="10"/>
        <color rgb="FFFF0000"/>
        <rFont val="ＭＳ Ｐゴシック"/>
        <family val="3"/>
        <charset val="128"/>
      </rPr>
      <t>←※２　研究統括者または研究総括者の所属・氏名を記載してください。</t>
    </r>
    <rPh sb="31" eb="33">
      <t>ケンキュウ</t>
    </rPh>
    <rPh sb="33" eb="35">
      <t>ソウカツ</t>
    </rPh>
    <rPh sb="35" eb="36">
      <t>シャ</t>
    </rPh>
    <phoneticPr fontId="4"/>
  </si>
  <si>
    <t>※３　構成員が代表機関へ提出する場合は、研究責任者又は研究実施責任者等の所属・氏名を記載してください。</t>
    <rPh sb="20" eb="22">
      <t>ケンキュウ</t>
    </rPh>
    <rPh sb="22" eb="25">
      <t>セキニンシャ</t>
    </rPh>
    <rPh sb="25" eb="26">
      <t>マタ</t>
    </rPh>
    <rPh sb="34" eb="35">
      <t>トウ</t>
    </rPh>
    <rPh sb="42" eb="44">
      <t>キサイ</t>
    </rPh>
    <phoneticPr fontId="4"/>
  </si>
  <si>
    <t>・ リースによる物品の導入についても記載すること。（レンタルについては記載不要）
　 単価及び金額欄は、当該年度にかかる単価・リース料の額を記載すること。
　 備考欄は、リースの種類（ファイナンス又はオペレーティングリース）、リース期間、リース期間月数、
　 リース料総額、リース月額（単価）を記載すること。
・ 所有機関欄は、リース会社でなく、リース料金を支払っている機関を記載すること。
・ 耐用年数（処分制限年月日欄）には、当該物品等の耐用年数を記載するとともに、下段に括弧書きで
　 当該物品等の取得日から起算して法定耐用年数が経過する日の属する年度の末日を記載すること。
・ 継続使用の有無には、該当する場合「有」、しない場合「無」を記載すること。</t>
    <phoneticPr fontId="4"/>
  </si>
  <si>
    <t>・ リースによる物品の導入についても記載すること。（レンタルについては記載不要）
　 単価及び金額欄は、当該年度にかかる単価・リース料の額を記載すること。
　 備考欄は、リースの種類（ファイナンス又はオペレーティングリース）、リース期間、リース期間月数、
　 リース料総額、リース月額（単価）を記載すること。
・ 所有機関欄は、リース会社でなく、リース料金を支払っている機関を記載すること。
・ 耐用年数（処分制限年月日欄）には、当該物品等の耐用年数を記載するとともに、下段に括弧書きで
　 当該物品等の取得日から起算して法定耐用年数が経過する日の属する年度の末日を記載すること。
・ 継続使用の有無には、該当する場合「有」、しない場合「無」を記載すること。</t>
    <rPh sb="217" eb="219">
      <t>ブッピン</t>
    </rPh>
    <rPh sb="219" eb="220">
      <t>トウ</t>
    </rPh>
    <rPh sb="246" eb="248">
      <t>トウガイ</t>
    </rPh>
    <rPh sb="248" eb="250">
      <t>ブッピン</t>
    </rPh>
    <rPh sb="250" eb="251">
      <t>トウ</t>
    </rPh>
    <rPh sb="252" eb="255">
      <t>シュトクビ</t>
    </rPh>
    <rPh sb="257" eb="259">
      <t>キサン</t>
    </rPh>
    <rPh sb="261" eb="263">
      <t>ホウテイ</t>
    </rPh>
    <rPh sb="263" eb="265">
      <t>タイヨウ</t>
    </rPh>
    <rPh sb="265" eb="267">
      <t>ネンスウ</t>
    </rPh>
    <rPh sb="268" eb="270">
      <t>ケイカ</t>
    </rPh>
    <rPh sb="272" eb="273">
      <t>ヒ</t>
    </rPh>
    <rPh sb="274" eb="275">
      <t>ゾク</t>
    </rPh>
    <rPh sb="277" eb="279">
      <t>ネンド</t>
    </rPh>
    <rPh sb="280" eb="281">
      <t>マツ</t>
    </rPh>
    <rPh sb="281" eb="282">
      <t>ヒ</t>
    </rPh>
    <phoneticPr fontId="4"/>
  </si>
  <si>
    <t>・不足分を委託費から自己資金へ振り替えてください。
・繰越承認申請手続きにより翌年度へ繰り越せる金額の限度額です。</t>
    <phoneticPr fontId="4"/>
  </si>
  <si>
    <r>
      <t>　令和○○年度委託事業について、下記のとおり実施したので、その実績を報告します。
　</t>
    </r>
    <r>
      <rPr>
        <sz val="10"/>
        <color rgb="FF0070C0"/>
        <rFont val="ＭＳ Ｐゴシック"/>
        <family val="3"/>
        <charset val="128"/>
      </rPr>
      <t>また、併せて自己資金超過額のうち、金○，○○○，○○○円を試験研究委託契約書特記事項１の第２条の規定により、繰越承認願いたく申請します。</t>
    </r>
    <r>
      <rPr>
        <sz val="10"/>
        <rFont val="ＭＳ Ｐゴシック"/>
        <family val="3"/>
        <charset val="128"/>
      </rPr>
      <t xml:space="preserve">
</t>
    </r>
    <r>
      <rPr>
        <sz val="10"/>
        <color rgb="FFFF0000"/>
        <rFont val="ＭＳ Ｐゴシック"/>
        <family val="3"/>
        <charset val="128"/>
      </rPr>
      <t>↑実績報告と合わせて自己資金超過額の繰越承認申請をする場合は、</t>
    </r>
    <r>
      <rPr>
        <u/>
        <sz val="10"/>
        <color rgb="FFFF0000"/>
        <rFont val="ＭＳ Ｐゴシック"/>
        <family val="3"/>
        <charset val="128"/>
      </rPr>
      <t>青字部分</t>
    </r>
    <r>
      <rPr>
        <sz val="10"/>
        <color rgb="FFFF0000"/>
        <rFont val="ＭＳ Ｐゴシック"/>
        <family val="3"/>
        <charset val="128"/>
      </rPr>
      <t>を追加記載してください。
　なお、繰越承認申請できる金額は、「２－３マッチングファンド条件状況」の「自己資金過不足額」欄の超過額が上限となります。</t>
    </r>
    <rPh sb="126" eb="129">
      <t>チョウカガク</t>
    </rPh>
    <rPh sb="134" eb="136">
      <t>シンセイ</t>
    </rPh>
    <rPh sb="173" eb="174">
      <t>キン</t>
    </rPh>
    <rPh sb="201" eb="204">
      <t>カブソク</t>
    </rPh>
    <rPh sb="206" eb="207">
      <t>ラン</t>
    </rPh>
    <rPh sb="208" eb="211">
      <t>チョウカガク</t>
    </rPh>
    <rPh sb="212" eb="214">
      <t>ジョウゲン</t>
    </rPh>
    <phoneticPr fontId="4"/>
  </si>
  <si>
    <t>直接経費の15％を超えています。</t>
    <rPh sb="9" eb="10">
      <t>コ</t>
    </rPh>
    <phoneticPr fontId="4"/>
  </si>
  <si>
    <t>1台</t>
    <rPh sb="1" eb="2">
      <t>ダイ</t>
    </rPh>
    <phoneticPr fontId="1"/>
  </si>
  <si>
    <t>　外注費</t>
    <rPh sb="1" eb="3">
      <t>ガイチュウ</t>
    </rPh>
    <rPh sb="3" eb="4">
      <t>ヒ</t>
    </rPh>
    <phoneticPr fontId="4"/>
  </si>
  <si>
    <t>研究管理運営機関設置の有無</t>
    <rPh sb="0" eb="2">
      <t>ケンキュウ</t>
    </rPh>
    <rPh sb="2" eb="4">
      <t>カンリ</t>
    </rPh>
    <rPh sb="4" eb="6">
      <t>ウンエイ</t>
    </rPh>
    <rPh sb="6" eb="8">
      <t>キカン</t>
    </rPh>
    <rPh sb="8" eb="10">
      <t>セッチ</t>
    </rPh>
    <rPh sb="11" eb="13">
      <t>ウム</t>
    </rPh>
    <phoneticPr fontId="4"/>
  </si>
  <si>
    <t>当該事業年度の委託期間：</t>
    <rPh sb="0" eb="2">
      <t>トウガイ</t>
    </rPh>
    <rPh sb="2" eb="4">
      <t>ジギョウ</t>
    </rPh>
    <rPh sb="4" eb="6">
      <t>ネンド</t>
    </rPh>
    <rPh sb="7" eb="9">
      <t>イタク</t>
    </rPh>
    <rPh sb="9" eb="11">
      <t>キカン</t>
    </rPh>
    <phoneticPr fontId="19"/>
  </si>
  <si>
    <t>外注費</t>
    <rPh sb="0" eb="2">
      <t>ガイチュウ</t>
    </rPh>
    <rPh sb="2" eb="3">
      <t>ヒ</t>
    </rPh>
    <phoneticPr fontId="4"/>
  </si>
  <si>
    <t>印刷製本費</t>
    <rPh sb="0" eb="2">
      <t>インサツ</t>
    </rPh>
    <rPh sb="2" eb="4">
      <t>セイホン</t>
    </rPh>
    <rPh sb="4" eb="5">
      <t>ヒ</t>
    </rPh>
    <phoneticPr fontId="4"/>
  </si>
  <si>
    <t>会議費</t>
    <rPh sb="0" eb="3">
      <t>カイギヒ</t>
    </rPh>
    <phoneticPr fontId="4"/>
  </si>
  <si>
    <t>通信運搬費</t>
    <rPh sb="0" eb="2">
      <t>ツウシン</t>
    </rPh>
    <rPh sb="2" eb="4">
      <t>ウンパン</t>
    </rPh>
    <rPh sb="4" eb="5">
      <t>ヒ</t>
    </rPh>
    <phoneticPr fontId="4"/>
  </si>
  <si>
    <t>光熱水料</t>
    <rPh sb="0" eb="4">
      <t>コウネツスイリョウ</t>
    </rPh>
    <phoneticPr fontId="4"/>
  </si>
  <si>
    <t>無</t>
  </si>
  <si>
    <t>未達額又は返還額</t>
    <rPh sb="0" eb="2">
      <t>ミタツ</t>
    </rPh>
    <rPh sb="2" eb="3">
      <t>ガク</t>
    </rPh>
    <rPh sb="3" eb="4">
      <t>マタ</t>
    </rPh>
    <rPh sb="5" eb="8">
      <t>ヘンカンガク</t>
    </rPh>
    <phoneticPr fontId="4"/>
  </si>
  <si>
    <t>概算払額の返還済額
（61日ルール適用に伴うものに限る）</t>
    <rPh sb="0" eb="3">
      <t>ガイサンバライ</t>
    </rPh>
    <rPh sb="3" eb="4">
      <t>ガク</t>
    </rPh>
    <rPh sb="5" eb="7">
      <t>ヘンカン</t>
    </rPh>
    <rPh sb="7" eb="8">
      <t>ズミ</t>
    </rPh>
    <rPh sb="8" eb="9">
      <t>ガク</t>
    </rPh>
    <rPh sb="13" eb="14">
      <t>ニチ</t>
    </rPh>
    <rPh sb="17" eb="19">
      <t>テキヨウ</t>
    </rPh>
    <rPh sb="20" eb="21">
      <t>トモナ</t>
    </rPh>
    <rPh sb="25" eb="26">
      <t>カギ</t>
    </rPh>
    <phoneticPr fontId="4"/>
  </si>
  <si>
    <t>委託費の上限</t>
    <rPh sb="0" eb="3">
      <t>イタクヒ</t>
    </rPh>
    <rPh sb="4" eb="6">
      <t>ジョウゲン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</si>
</sst>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
    <numFmt numFmtId="177" formatCode="###,###,###,###&quot;円&quot;"/>
    <numFmt numFmtId="178" formatCode="#,###"/>
    <numFmt numFmtId="179" formatCode="#,##0_);[Red]\(#,##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8"/>
      <color indexed="8"/>
      <name val="ＭＳ Ｐゴシック"/>
      <family val="3"/>
      <charset val="128"/>
    </font>
    <font>
      <sz val="9"/>
      <name val="ＭＳ ゴシック"/>
      <family val="3"/>
      <charset val="128"/>
    </font>
    <font>
      <sz val="11"/>
      <color indexed="8"/>
      <name val="ＭＳ Ｐゴシック"/>
      <family val="3"/>
      <charset val="128"/>
    </font>
    <font>
      <b/>
      <sz val="10"/>
      <color indexed="8"/>
      <name val="ＭＳ Ｐゴシック"/>
      <family val="3"/>
      <charset val="128"/>
    </font>
    <font>
      <sz val="8"/>
      <color indexed="81"/>
      <name val="ＭＳ Ｐゴシック"/>
      <family val="3"/>
      <charset val="128"/>
    </font>
    <font>
      <sz val="9"/>
      <color indexed="81"/>
      <name val="ＭＳ Ｐゴシック"/>
      <family val="3"/>
      <charset val="128"/>
    </font>
    <font>
      <sz val="9"/>
      <name val="ＭＳ Ｐゴシック"/>
      <family val="3"/>
      <charset val="128"/>
    </font>
    <font>
      <sz val="9"/>
      <color indexed="8"/>
      <name val="ＭＳ Ｐゴシック"/>
      <family val="3"/>
      <charset val="128"/>
    </font>
    <font>
      <sz val="9"/>
      <color indexed="10"/>
      <name val="ＭＳ Ｐゴシック"/>
      <family val="3"/>
      <charset val="128"/>
    </font>
    <font>
      <b/>
      <sz val="10"/>
      <name val="ＭＳ Ｐゴシック"/>
      <family val="3"/>
      <charset val="128"/>
    </font>
    <font>
      <sz val="10"/>
      <color indexed="10"/>
      <name val="ＭＳ Ｐゴシック"/>
      <family val="3"/>
      <charset val="128"/>
    </font>
    <font>
      <sz val="6"/>
      <name val="ＭＳ Ｐゴシック"/>
      <family val="3"/>
      <charset val="128"/>
    </font>
    <font>
      <sz val="11"/>
      <color rgb="FF9C0006"/>
      <name val="ＭＳ Ｐゴシック"/>
      <family val="3"/>
      <charset val="128"/>
      <scheme val="minor"/>
    </font>
    <font>
      <sz val="11"/>
      <color rgb="FF0000FF"/>
      <name val="ＭＳ Ｐゴシック"/>
      <family val="3"/>
      <charset val="128"/>
    </font>
    <font>
      <sz val="11"/>
      <name val="ＭＳ Ｐゴシック"/>
      <family val="3"/>
      <charset val="128"/>
      <scheme val="minor"/>
    </font>
    <font>
      <b/>
      <sz val="9"/>
      <color indexed="81"/>
      <name val="ＭＳ Ｐゴシック"/>
      <family val="3"/>
      <charset val="128"/>
    </font>
    <font>
      <sz val="8"/>
      <name val="ＭＳ Ｐゴシック"/>
      <family val="3"/>
      <charset val="128"/>
    </font>
    <font>
      <sz val="10"/>
      <color rgb="FFFF0000"/>
      <name val="ＭＳ Ｐゴシック"/>
      <family val="3"/>
      <charset val="128"/>
    </font>
    <font>
      <sz val="10"/>
      <color rgb="FF0070C0"/>
      <name val="ＭＳ Ｐゴシック"/>
      <family val="3"/>
      <charset val="128"/>
    </font>
    <font>
      <sz val="8"/>
      <color indexed="81"/>
      <name val="MS P ゴシック"/>
      <family val="3"/>
      <charset val="128"/>
    </font>
    <font>
      <sz val="9"/>
      <color indexed="81"/>
      <name val="MS P ゴシック"/>
      <family val="3"/>
      <charset val="128"/>
    </font>
    <font>
      <b/>
      <sz val="9"/>
      <color indexed="81"/>
      <name val="MS P 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1"/>
      <color rgb="FF9C0006"/>
      <name val="ＭＳ Ｐゴシック"/>
      <family val="2"/>
      <charset val="128"/>
      <scheme val="minor"/>
    </font>
    <font>
      <sz val="11"/>
      <color rgb="FF9C6500"/>
      <name val="ＭＳ Ｐゴシック"/>
      <family val="2"/>
      <charset val="128"/>
      <scheme val="minor"/>
    </font>
    <font>
      <sz val="11"/>
      <color theme="1"/>
      <name val="ＭＳ Ｐゴシック"/>
      <family val="2"/>
      <scheme val="minor"/>
    </font>
    <font>
      <sz val="10"/>
      <color theme="1"/>
      <name val="ＭＳ Ｐゴシック"/>
      <family val="2"/>
      <charset val="128"/>
      <scheme val="minor"/>
    </font>
    <font>
      <u/>
      <sz val="10"/>
      <color theme="10"/>
      <name val="ＭＳ Ｐゴシック"/>
      <family val="2"/>
      <charset val="128"/>
      <scheme val="minor"/>
    </font>
    <font>
      <b/>
      <sz val="11"/>
      <name val="ＭＳ Ｐゴシック"/>
      <family val="3"/>
      <charset val="128"/>
    </font>
    <font>
      <b/>
      <sz val="14"/>
      <name val="ＭＳ Ｐゴシック"/>
      <family val="3"/>
      <charset val="128"/>
    </font>
    <font>
      <sz val="14"/>
      <name val="ＭＳ Ｐゴシック"/>
      <family val="3"/>
      <charset val="128"/>
    </font>
    <font>
      <b/>
      <sz val="10"/>
      <color rgb="FFFF0000"/>
      <name val="ＭＳ Ｐゴシック"/>
      <family val="3"/>
      <charset val="128"/>
    </font>
    <font>
      <b/>
      <sz val="10"/>
      <color indexed="81"/>
      <name val="ＭＳ Ｐゴシック"/>
      <family val="3"/>
      <charset val="128"/>
    </font>
    <font>
      <b/>
      <sz val="9"/>
      <color indexed="10"/>
      <name val="MS P ゴシック"/>
      <family val="3"/>
      <charset val="128"/>
    </font>
    <font>
      <b/>
      <sz val="8"/>
      <color rgb="FFFF0000"/>
      <name val="ＭＳ Ｐゴシック"/>
      <family val="3"/>
      <charset val="128"/>
    </font>
    <font>
      <b/>
      <sz val="14"/>
      <color rgb="FFFF0000"/>
      <name val="ＭＳ Ｐゴシック"/>
      <family val="3"/>
      <charset val="128"/>
    </font>
    <font>
      <b/>
      <sz val="11"/>
      <color rgb="FFFF0000"/>
      <name val="ＭＳ Ｐゴシック"/>
      <family val="3"/>
      <charset val="128"/>
    </font>
    <font>
      <b/>
      <sz val="16"/>
      <color rgb="FFFF0000"/>
      <name val="ＭＳ Ｐゴシック"/>
      <family val="3"/>
      <charset val="128"/>
    </font>
    <font>
      <sz val="18"/>
      <name val="ＭＳ Ｐゴシック"/>
      <family val="3"/>
      <charset val="128"/>
    </font>
    <font>
      <b/>
      <sz val="10"/>
      <color indexed="10"/>
      <name val="MS P ゴシック"/>
      <family val="3"/>
      <charset val="128"/>
    </font>
    <font>
      <sz val="14"/>
      <name val="ＭＳ Ｐゴシック"/>
      <family val="3"/>
      <charset val="128"/>
      <scheme val="minor"/>
    </font>
    <font>
      <b/>
      <sz val="12"/>
      <name val="ＭＳ Ｐゴシック"/>
      <family val="3"/>
      <charset val="128"/>
    </font>
    <font>
      <b/>
      <sz val="12"/>
      <color rgb="FFFF0000"/>
      <name val="ＭＳ Ｐゴシック"/>
      <family val="3"/>
      <charset val="128"/>
    </font>
    <font>
      <sz val="12"/>
      <name val="ＭＳ Ｐゴシック"/>
      <family val="3"/>
      <charset val="128"/>
      <scheme val="minor"/>
    </font>
    <font>
      <sz val="8"/>
      <color rgb="FF000000"/>
      <name val="ＭＳ Ｐゴシック"/>
      <family val="3"/>
      <charset val="128"/>
    </font>
    <font>
      <sz val="9"/>
      <color rgb="FFFF0000"/>
      <name val="ＭＳ ゴシック"/>
      <family val="3"/>
      <charset val="128"/>
    </font>
    <font>
      <u/>
      <sz val="10"/>
      <color rgb="FFFF0000"/>
      <name val="ＭＳ Ｐゴシック"/>
      <family val="3"/>
      <charset val="128"/>
    </font>
    <font>
      <sz val="9"/>
      <color indexed="10"/>
      <name val="MS P ゴシック"/>
      <family val="3"/>
      <charset val="128"/>
    </font>
    <font>
      <b/>
      <sz val="12"/>
      <color indexed="10"/>
      <name val="MS P ゴシック"/>
      <family val="3"/>
      <charset val="128"/>
    </font>
    <font>
      <sz val="12"/>
      <color rgb="FFFF0000"/>
      <name val="ＭＳ Ｐゴシック"/>
      <family val="3"/>
      <charset val="128"/>
    </font>
    <font>
      <b/>
      <sz val="14"/>
      <color indexed="10"/>
      <name val="MS P ゴシック"/>
      <family val="3"/>
      <charset val="128"/>
    </font>
    <font>
      <b/>
      <sz val="11"/>
      <color indexed="81"/>
      <name val="ＭＳ Ｐゴシック"/>
      <family val="3"/>
      <charset val="128"/>
    </font>
    <font>
      <b/>
      <sz val="11"/>
      <color indexed="10"/>
      <name val="MS P ゴシック"/>
      <family val="3"/>
      <charset val="128"/>
    </font>
  </fonts>
  <fills count="35">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rgb="FFFFEBFF"/>
        <bgColor indexed="64"/>
      </patternFill>
    </fill>
  </fills>
  <borders count="7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8"/>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s>
  <cellStyleXfs count="54">
    <xf numFmtId="0" fontId="0" fillId="0" borderId="0"/>
    <xf numFmtId="0" fontId="20" fillId="2" borderId="0" applyNumberFormat="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1" fillId="0" borderId="31" applyNumberFormat="0" applyFill="0" applyAlignment="0" applyProtection="0">
      <alignment vertical="center"/>
    </xf>
    <xf numFmtId="0" fontId="32" fillId="0" borderId="32" applyNumberFormat="0" applyFill="0" applyAlignment="0" applyProtection="0">
      <alignment vertical="center"/>
    </xf>
    <xf numFmtId="0" fontId="33" fillId="0" borderId="33" applyNumberFormat="0" applyFill="0" applyAlignment="0" applyProtection="0">
      <alignment vertical="center"/>
    </xf>
    <xf numFmtId="0" fontId="33" fillId="0" borderId="0" applyNumberFormat="0" applyFill="0" applyBorder="0" applyAlignment="0" applyProtection="0">
      <alignment vertical="center"/>
    </xf>
    <xf numFmtId="0" fontId="34" fillId="3" borderId="0" applyNumberFormat="0" applyBorder="0" applyAlignment="0" applyProtection="0">
      <alignment vertical="center"/>
    </xf>
    <xf numFmtId="0" fontId="35" fillId="5" borderId="34" applyNumberFormat="0" applyAlignment="0" applyProtection="0">
      <alignment vertical="center"/>
    </xf>
    <xf numFmtId="0" fontId="36" fillId="6" borderId="35" applyNumberFormat="0" applyAlignment="0" applyProtection="0">
      <alignment vertical="center"/>
    </xf>
    <xf numFmtId="0" fontId="37" fillId="6" borderId="34" applyNumberFormat="0" applyAlignment="0" applyProtection="0">
      <alignment vertical="center"/>
    </xf>
    <xf numFmtId="0" fontId="38" fillId="0" borderId="36" applyNumberFormat="0" applyFill="0" applyAlignment="0" applyProtection="0">
      <alignment vertical="center"/>
    </xf>
    <xf numFmtId="0" fontId="39" fillId="7" borderId="37"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9" applyNumberFormat="0" applyFill="0" applyAlignment="0" applyProtection="0">
      <alignment vertical="center"/>
    </xf>
    <xf numFmtId="0" fontId="43"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43"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43"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43"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43"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43"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2" borderId="0" applyNumberFormat="0" applyBorder="0" applyAlignment="0" applyProtection="0">
      <alignment vertical="center"/>
    </xf>
    <xf numFmtId="0" fontId="46" fillId="4" borderId="0" applyNumberFormat="0" applyBorder="0" applyAlignment="0" applyProtection="0">
      <alignment vertical="center"/>
    </xf>
    <xf numFmtId="0" fontId="2" fillId="8" borderId="38" applyNumberFormat="0" applyFont="0" applyAlignment="0" applyProtection="0">
      <alignment vertical="center"/>
    </xf>
    <xf numFmtId="0" fontId="43" fillId="12" borderId="0" applyNumberFormat="0" applyBorder="0" applyAlignment="0" applyProtection="0">
      <alignment vertical="center"/>
    </xf>
    <xf numFmtId="0" fontId="43" fillId="16" borderId="0" applyNumberFormat="0" applyBorder="0" applyAlignment="0" applyProtection="0">
      <alignment vertical="center"/>
    </xf>
    <xf numFmtId="0" fontId="43" fillId="20" borderId="0" applyNumberFormat="0" applyBorder="0" applyAlignment="0" applyProtection="0">
      <alignment vertical="center"/>
    </xf>
    <xf numFmtId="0" fontId="43" fillId="24" borderId="0" applyNumberFormat="0" applyBorder="0" applyAlignment="0" applyProtection="0">
      <alignment vertical="center"/>
    </xf>
    <xf numFmtId="0" fontId="43" fillId="28" borderId="0" applyNumberFormat="0" applyBorder="0" applyAlignment="0" applyProtection="0">
      <alignment vertical="center"/>
    </xf>
    <xf numFmtId="0" fontId="43" fillId="32" borderId="0" applyNumberFormat="0" applyBorder="0" applyAlignment="0" applyProtection="0">
      <alignment vertical="center"/>
    </xf>
    <xf numFmtId="0" fontId="30" fillId="0" borderId="0" applyNumberFormat="0" applyFill="0" applyBorder="0" applyAlignment="0" applyProtection="0">
      <alignment vertical="center"/>
    </xf>
    <xf numFmtId="0" fontId="47" fillId="0" borderId="0"/>
    <xf numFmtId="0" fontId="48" fillId="0" borderId="0">
      <alignment vertical="center"/>
    </xf>
    <xf numFmtId="0" fontId="49" fillId="0" borderId="0" applyNumberFormat="0" applyFill="0" applyBorder="0" applyAlignment="0" applyProtection="0">
      <alignment vertical="center"/>
    </xf>
    <xf numFmtId="0" fontId="3" fillId="0" borderId="0">
      <alignment vertical="center"/>
    </xf>
  </cellStyleXfs>
  <cellXfs count="644">
    <xf numFmtId="0" fontId="0" fillId="0" borderId="0" xfId="0"/>
    <xf numFmtId="0" fontId="7" fillId="0" borderId="0" xfId="0" applyFont="1" applyAlignment="1" applyProtection="1">
      <alignment vertical="center"/>
      <protection locked="0"/>
    </xf>
    <xf numFmtId="0" fontId="5" fillId="0" borderId="0" xfId="0" applyFont="1" applyAlignment="1" applyProtection="1">
      <alignment vertical="center"/>
      <protection locked="0"/>
    </xf>
    <xf numFmtId="0" fontId="14"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5" fillId="0" borderId="0" xfId="0" applyFont="1" applyAlignment="1" applyProtection="1">
      <alignment vertical="center" shrinkToFit="1"/>
      <protection locked="0"/>
    </xf>
    <xf numFmtId="0" fontId="16" fillId="0" borderId="0" xfId="0" applyFont="1" applyBorder="1" applyAlignment="1" applyProtection="1">
      <alignment horizontal="left" vertical="center"/>
      <protection locked="0"/>
    </xf>
    <xf numFmtId="0" fontId="18" fillId="0" borderId="0"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3" fontId="6" fillId="0" borderId="0" xfId="0" applyNumberFormat="1" applyFont="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0" xfId="0" applyFont="1" applyAlignment="1" applyProtection="1">
      <alignment horizontal="right" vertical="center" shrinkToFit="1"/>
      <protection locked="0"/>
    </xf>
    <xf numFmtId="0" fontId="6" fillId="0" borderId="2"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7" fillId="0" borderId="0" xfId="0" applyFont="1" applyAlignment="1" applyProtection="1">
      <alignment horizontal="center" vertical="center"/>
      <protection locked="0"/>
    </xf>
    <xf numFmtId="0" fontId="6" fillId="0" borderId="7" xfId="0" applyFont="1" applyBorder="1" applyAlignment="1" applyProtection="1">
      <alignment horizontal="center" vertical="center" shrinkToFit="1"/>
      <protection locked="0"/>
    </xf>
    <xf numFmtId="0" fontId="6" fillId="0" borderId="6"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0" fontId="6" fillId="0" borderId="2" xfId="0" applyFont="1" applyBorder="1" applyAlignment="1" applyProtection="1">
      <alignment vertical="center" shrinkToFit="1"/>
      <protection locked="0"/>
    </xf>
    <xf numFmtId="3" fontId="6" fillId="0" borderId="2" xfId="0" applyNumberFormat="1" applyFont="1" applyBorder="1" applyAlignment="1" applyProtection="1">
      <alignment horizontal="right" vertical="center" shrinkToFit="1"/>
      <protection locked="0"/>
    </xf>
    <xf numFmtId="3" fontId="6" fillId="0" borderId="1" xfId="0" applyNumberFormat="1" applyFont="1" applyBorder="1" applyAlignment="1" applyProtection="1">
      <alignment horizontal="right" vertical="center" shrinkToFit="1"/>
      <protection locked="0"/>
    </xf>
    <xf numFmtId="3" fontId="6" fillId="0" borderId="3" xfId="0" applyNumberFormat="1" applyFont="1" applyBorder="1" applyAlignment="1" applyProtection="1">
      <alignment horizontal="right" vertical="center" shrinkToFit="1"/>
      <protection locked="0"/>
    </xf>
    <xf numFmtId="0" fontId="5" fillId="0" borderId="5"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11" fillId="0" borderId="7" xfId="0" applyFont="1" applyBorder="1" applyAlignment="1" applyProtection="1">
      <alignment vertical="center" shrinkToFit="1"/>
      <protection locked="0"/>
    </xf>
    <xf numFmtId="3" fontId="6" fillId="0" borderId="7" xfId="0" applyNumberFormat="1" applyFont="1" applyBorder="1" applyAlignment="1" applyProtection="1">
      <alignment vertical="center" shrinkToFit="1"/>
      <protection locked="0"/>
    </xf>
    <xf numFmtId="3" fontId="6" fillId="0" borderId="6" xfId="0" applyNumberFormat="1" applyFont="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3" fontId="6" fillId="0" borderId="14" xfId="0" applyNumberFormat="1" applyFont="1" applyBorder="1" applyAlignment="1" applyProtection="1">
      <alignment vertical="center" shrinkToFit="1"/>
      <protection locked="0"/>
    </xf>
    <xf numFmtId="0" fontId="6" fillId="0" borderId="1" xfId="0" applyFont="1" applyBorder="1" applyAlignment="1" applyProtection="1">
      <alignment vertical="center" shrinkToFit="1"/>
      <protection locked="0"/>
    </xf>
    <xf numFmtId="0" fontId="5" fillId="0" borderId="0" xfId="0" applyFont="1" applyAlignment="1" applyProtection="1">
      <alignment horizontal="right" vertical="center"/>
      <protection locked="0"/>
    </xf>
    <xf numFmtId="0" fontId="5" fillId="0" borderId="14" xfId="0" applyFont="1" applyBorder="1" applyAlignment="1" applyProtection="1">
      <alignment vertical="center"/>
      <protection locked="0"/>
    </xf>
    <xf numFmtId="3" fontId="5" fillId="0" borderId="14" xfId="0" applyNumberFormat="1" applyFont="1" applyBorder="1" applyAlignment="1" applyProtection="1">
      <alignment vertical="center"/>
      <protection locked="0"/>
    </xf>
    <xf numFmtId="3" fontId="5" fillId="0" borderId="6" xfId="0" applyNumberFormat="1" applyFont="1" applyBorder="1" applyAlignment="1" applyProtection="1">
      <alignment vertical="center"/>
      <protection locked="0"/>
    </xf>
    <xf numFmtId="3" fontId="5" fillId="0" borderId="0" xfId="0" applyNumberFormat="1" applyFont="1" applyBorder="1" applyAlignment="1" applyProtection="1">
      <alignment vertical="center"/>
      <protection locked="0"/>
    </xf>
    <xf numFmtId="0" fontId="5" fillId="0" borderId="10" xfId="0" applyFont="1" applyBorder="1" applyAlignment="1" applyProtection="1">
      <alignment horizontal="center" vertical="center" shrinkToFit="1"/>
      <protection locked="0"/>
    </xf>
    <xf numFmtId="3" fontId="5" fillId="0" borderId="7" xfId="0" applyNumberFormat="1" applyFont="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3" fontId="6" fillId="0" borderId="9" xfId="0" applyNumberFormat="1" applyFont="1" applyBorder="1" applyAlignment="1" applyProtection="1">
      <alignment vertical="center" shrinkToFit="1"/>
      <protection locked="0"/>
    </xf>
    <xf numFmtId="3" fontId="5" fillId="0" borderId="9" xfId="0" applyNumberFormat="1" applyFont="1" applyBorder="1" applyAlignment="1" applyProtection="1">
      <alignment vertical="center" shrinkToFit="1"/>
      <protection locked="0"/>
    </xf>
    <xf numFmtId="3" fontId="6" fillId="0" borderId="8" xfId="0" applyNumberFormat="1" applyFont="1" applyBorder="1" applyAlignment="1" applyProtection="1">
      <alignment vertical="center" shrinkToFit="1"/>
      <protection locked="0"/>
    </xf>
    <xf numFmtId="3" fontId="6" fillId="0" borderId="41" xfId="0" applyNumberFormat="1" applyFont="1" applyBorder="1" applyAlignment="1" applyProtection="1">
      <alignment vertical="center" shrinkToFit="1"/>
      <protection locked="0"/>
    </xf>
    <xf numFmtId="0" fontId="5" fillId="0" borderId="11" xfId="0" applyFont="1" applyBorder="1" applyAlignment="1" applyProtection="1">
      <alignment vertical="center" shrinkToFit="1"/>
      <protection locked="0"/>
    </xf>
    <xf numFmtId="3" fontId="6" fillId="0" borderId="2" xfId="0" applyNumberFormat="1" applyFont="1" applyBorder="1" applyAlignment="1" applyProtection="1">
      <alignment vertical="center" shrinkToFit="1"/>
      <protection locked="0"/>
    </xf>
    <xf numFmtId="3" fontId="5" fillId="0" borderId="2" xfId="0" applyNumberFormat="1" applyFont="1" applyBorder="1" applyAlignment="1" applyProtection="1">
      <alignment vertical="center" shrinkToFit="1"/>
      <protection locked="0"/>
    </xf>
    <xf numFmtId="3" fontId="6" fillId="0" borderId="1" xfId="0" applyNumberFormat="1" applyFont="1" applyBorder="1" applyAlignment="1" applyProtection="1">
      <alignment vertical="center" shrinkToFit="1"/>
      <protection locked="0"/>
    </xf>
    <xf numFmtId="3" fontId="6" fillId="0" borderId="3" xfId="0" applyNumberFormat="1" applyFont="1" applyBorder="1" applyAlignment="1" applyProtection="1">
      <alignment vertical="center" shrinkToFit="1"/>
      <protection locked="0"/>
    </xf>
    <xf numFmtId="0" fontId="11" fillId="0" borderId="8" xfId="0" applyFont="1" applyBorder="1" applyAlignment="1" applyProtection="1">
      <alignment horizontal="center" vertical="center" shrinkToFit="1"/>
      <protection locked="0"/>
    </xf>
    <xf numFmtId="3" fontId="5" fillId="0" borderId="0" xfId="0" applyNumberFormat="1" applyFont="1" applyAlignment="1" applyProtection="1">
      <alignment vertical="center" shrinkToFit="1"/>
      <protection locked="0"/>
    </xf>
    <xf numFmtId="0" fontId="5" fillId="0" borderId="0" xfId="0" applyFont="1" applyAlignment="1" applyProtection="1">
      <alignment vertical="top" shrinkToFit="1"/>
      <protection locked="0"/>
    </xf>
    <xf numFmtId="3" fontId="6" fillId="0" borderId="2" xfId="0" applyNumberFormat="1" applyFont="1" applyBorder="1" applyAlignment="1" applyProtection="1">
      <alignment horizontal="center" vertical="center" shrinkToFit="1"/>
      <protection locked="0"/>
    </xf>
    <xf numFmtId="3" fontId="6" fillId="0" borderId="1" xfId="0" applyNumberFormat="1" applyFont="1" applyBorder="1" applyAlignment="1" applyProtection="1">
      <alignment horizontal="center" vertical="center" shrinkToFit="1"/>
      <protection locked="0"/>
    </xf>
    <xf numFmtId="3" fontId="6" fillId="0" borderId="3" xfId="0" applyNumberFormat="1" applyFont="1" applyBorder="1" applyAlignment="1" applyProtection="1">
      <alignment horizontal="center" vertical="center" shrinkToFit="1"/>
      <protection locked="0"/>
    </xf>
    <xf numFmtId="3" fontId="6" fillId="0" borderId="7" xfId="0" applyNumberFormat="1" applyFont="1" applyBorder="1" applyAlignment="1" applyProtection="1">
      <alignment horizontal="center" vertical="center" shrinkToFit="1"/>
      <protection locked="0"/>
    </xf>
    <xf numFmtId="0" fontId="5" fillId="0" borderId="13" xfId="0" applyFont="1" applyBorder="1" applyAlignment="1" applyProtection="1">
      <alignment vertical="center"/>
      <protection locked="0"/>
    </xf>
    <xf numFmtId="3" fontId="5" fillId="0" borderId="2" xfId="0" applyNumberFormat="1" applyFont="1" applyBorder="1" applyAlignment="1" applyProtection="1">
      <alignment horizontal="right" vertical="center"/>
      <protection locked="0"/>
    </xf>
    <xf numFmtId="3" fontId="5" fillId="0" borderId="1" xfId="0" applyNumberFormat="1" applyFont="1" applyBorder="1" applyAlignment="1" applyProtection="1">
      <alignment horizontal="right" vertical="center"/>
      <protection locked="0"/>
    </xf>
    <xf numFmtId="3" fontId="5" fillId="0" borderId="3" xfId="0" applyNumberFormat="1" applyFont="1" applyBorder="1" applyAlignment="1" applyProtection="1">
      <alignment horizontal="right" vertical="center"/>
      <protection locked="0"/>
    </xf>
    <xf numFmtId="0" fontId="11" fillId="0" borderId="18" xfId="0" applyFont="1" applyBorder="1" applyAlignment="1" applyProtection="1">
      <alignment vertical="center" shrinkToFit="1"/>
      <protection locked="0"/>
    </xf>
    <xf numFmtId="3" fontId="6" fillId="0" borderId="7" xfId="0" applyNumberFormat="1" applyFont="1" applyBorder="1" applyAlignment="1" applyProtection="1">
      <alignment horizontal="right" vertical="center" shrinkToFit="1"/>
      <protection locked="0"/>
    </xf>
    <xf numFmtId="0" fontId="5" fillId="0" borderId="7" xfId="0" applyFont="1" applyBorder="1" applyAlignment="1" applyProtection="1">
      <alignment vertical="center" shrinkToFit="1"/>
      <protection locked="0"/>
    </xf>
    <xf numFmtId="0" fontId="17" fillId="0" borderId="14" xfId="0" applyFont="1" applyBorder="1" applyAlignment="1" applyProtection="1">
      <alignment vertical="center"/>
      <protection locked="0"/>
    </xf>
    <xf numFmtId="0" fontId="5" fillId="0" borderId="18" xfId="0" applyFont="1" applyBorder="1" applyAlignment="1" applyProtection="1">
      <alignment horizontal="left" vertical="center"/>
      <protection locked="0"/>
    </xf>
    <xf numFmtId="0" fontId="5" fillId="0" borderId="0" xfId="0" applyFont="1" applyAlignment="1" applyProtection="1">
      <alignment vertical="top"/>
      <protection locked="0"/>
    </xf>
    <xf numFmtId="0" fontId="10" fillId="0" borderId="9" xfId="0" applyFont="1" applyBorder="1" applyAlignment="1" applyProtection="1">
      <alignment horizontal="center" vertical="center" shrinkToFit="1"/>
      <protection locked="0"/>
    </xf>
    <xf numFmtId="0" fontId="5" fillId="0" borderId="9" xfId="0" applyFont="1" applyBorder="1" applyAlignment="1" applyProtection="1">
      <alignment vertical="center" shrinkToFit="1"/>
      <protection locked="0"/>
    </xf>
    <xf numFmtId="38" fontId="5" fillId="0" borderId="9" xfId="2" applyFont="1" applyBorder="1" applyAlignment="1" applyProtection="1">
      <alignment vertical="center" shrinkToFit="1"/>
      <protection locked="0"/>
    </xf>
    <xf numFmtId="38" fontId="14" fillId="0" borderId="9" xfId="2"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0" fontId="6" fillId="0" borderId="0" xfId="0" applyFont="1" applyBorder="1" applyAlignment="1" applyProtection="1">
      <alignment vertical="center" shrinkToFit="1"/>
      <protection locked="0"/>
    </xf>
    <xf numFmtId="0" fontId="17" fillId="0" borderId="18" xfId="0" applyFont="1" applyBorder="1" applyAlignment="1" applyProtection="1">
      <alignment horizontal="left" vertical="center" wrapText="1"/>
      <protection locked="0"/>
    </xf>
    <xf numFmtId="0" fontId="5" fillId="0" borderId="7" xfId="0" applyFont="1" applyBorder="1" applyAlignment="1" applyProtection="1">
      <alignment horizontal="right" vertical="center" shrinkToFit="1"/>
      <protection locked="0"/>
    </xf>
    <xf numFmtId="0" fontId="17" fillId="0" borderId="14" xfId="0" applyFont="1" applyBorder="1" applyAlignment="1" applyProtection="1">
      <alignment vertical="center" wrapText="1"/>
      <protection locked="0"/>
    </xf>
    <xf numFmtId="0" fontId="5" fillId="0" borderId="18" xfId="0" applyFont="1" applyBorder="1" applyAlignment="1" applyProtection="1">
      <alignment horizontal="left" vertical="center" wrapText="1"/>
      <protection locked="0"/>
    </xf>
    <xf numFmtId="0" fontId="5" fillId="0" borderId="14" xfId="0" applyFont="1" applyBorder="1" applyAlignment="1" applyProtection="1">
      <alignment vertical="center" wrapText="1"/>
      <protection locked="0"/>
    </xf>
    <xf numFmtId="0" fontId="5" fillId="0" borderId="12" xfId="0" applyFont="1" applyBorder="1" applyAlignment="1" applyProtection="1">
      <alignment vertical="center"/>
      <protection locked="0"/>
    </xf>
    <xf numFmtId="0" fontId="5"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5" fillId="0" borderId="6" xfId="0" applyFont="1" applyBorder="1" applyAlignment="1" applyProtection="1">
      <alignment vertical="center"/>
      <protection locked="0"/>
    </xf>
    <xf numFmtId="0" fontId="0" fillId="0" borderId="6" xfId="0" applyFill="1" applyBorder="1" applyAlignment="1" applyProtection="1">
      <alignment vertical="center" shrinkToFit="1"/>
      <protection locked="0"/>
    </xf>
    <xf numFmtId="0" fontId="17" fillId="0" borderId="0" xfId="0" applyFont="1" applyBorder="1" applyAlignment="1" applyProtection="1">
      <alignment vertical="center" shrinkToFit="1"/>
      <protection locked="0"/>
    </xf>
    <xf numFmtId="0" fontId="5" fillId="0" borderId="0" xfId="0" applyFont="1" applyAlignment="1" applyProtection="1">
      <alignment horizontal="left" vertical="center"/>
      <protection locked="0"/>
    </xf>
    <xf numFmtId="0" fontId="0" fillId="0" borderId="7" xfId="0" applyBorder="1" applyAlignment="1" applyProtection="1">
      <alignment shrinkToFit="1"/>
      <protection locked="0"/>
    </xf>
    <xf numFmtId="0" fontId="17" fillId="0" borderId="14" xfId="0" applyFont="1" applyBorder="1" applyAlignment="1" applyProtection="1">
      <alignment horizontal="center" vertical="center"/>
      <protection locked="0"/>
    </xf>
    <xf numFmtId="0" fontId="11" fillId="0" borderId="7" xfId="0" applyFont="1" applyBorder="1" applyAlignment="1" applyProtection="1">
      <alignment horizontal="center" vertical="center" shrinkToFit="1"/>
      <protection locked="0"/>
    </xf>
    <xf numFmtId="0" fontId="5" fillId="0" borderId="29" xfId="0" applyFont="1" applyBorder="1" applyAlignment="1" applyProtection="1">
      <alignment vertical="center"/>
      <protection locked="0"/>
    </xf>
    <xf numFmtId="0" fontId="17" fillId="0" borderId="6"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7" fillId="0" borderId="12" xfId="0" applyFont="1" applyBorder="1" applyAlignment="1" applyProtection="1">
      <alignment vertical="center"/>
      <protection locked="0"/>
    </xf>
    <xf numFmtId="0" fontId="17" fillId="0" borderId="14" xfId="0" applyFont="1" applyBorder="1" applyAlignment="1" applyProtection="1">
      <alignment horizontal="left" vertical="center"/>
      <protection locked="0"/>
    </xf>
    <xf numFmtId="0" fontId="5" fillId="0" borderId="6" xfId="0" applyFont="1" applyBorder="1" applyAlignment="1" applyProtection="1">
      <alignment vertical="top" wrapText="1"/>
      <protection locked="0"/>
    </xf>
    <xf numFmtId="0" fontId="5" fillId="0" borderId="0" xfId="0" applyFont="1" applyAlignment="1" applyProtection="1">
      <alignment horizontal="left" vertical="center" indent="2"/>
      <protection locked="0"/>
    </xf>
    <xf numFmtId="0" fontId="5" fillId="0" borderId="5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41" xfId="0"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5" fillId="0" borderId="6" xfId="2" applyNumberFormat="1" applyFont="1" applyBorder="1" applyAlignment="1" applyProtection="1">
      <alignment vertical="center"/>
      <protection locked="0"/>
    </xf>
    <xf numFmtId="3" fontId="5" fillId="0" borderId="0" xfId="2" applyNumberFormat="1" applyFont="1" applyBorder="1" applyAlignment="1" applyProtection="1">
      <alignment vertical="center"/>
      <protection locked="0"/>
    </xf>
    <xf numFmtId="0" fontId="17" fillId="0" borderId="15" xfId="0" applyFont="1" applyBorder="1" applyAlignment="1" applyProtection="1">
      <alignment horizontal="center" vertical="center"/>
      <protection locked="0"/>
    </xf>
    <xf numFmtId="3" fontId="5" fillId="0" borderId="8" xfId="0" applyNumberFormat="1" applyFont="1" applyBorder="1" applyAlignment="1" applyProtection="1">
      <alignment vertical="center"/>
      <protection locked="0"/>
    </xf>
    <xf numFmtId="3" fontId="5" fillId="0" borderId="41" xfId="0" applyNumberFormat="1"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0" xfId="0" applyFont="1" applyAlignment="1" applyProtection="1">
      <alignment horizontal="center" vertical="center" shrinkToFit="1"/>
      <protection locked="0"/>
    </xf>
    <xf numFmtId="176" fontId="6" fillId="0" borderId="0" xfId="0" applyNumberFormat="1" applyFont="1" applyBorder="1" applyAlignment="1" applyProtection="1">
      <alignment vertical="center" shrinkToFit="1"/>
      <protection locked="0"/>
    </xf>
    <xf numFmtId="0" fontId="5" fillId="0" borderId="0" xfId="0" applyFont="1" applyAlignment="1" applyProtection="1">
      <alignment horizontal="center" vertical="center"/>
      <protection locked="0"/>
    </xf>
    <xf numFmtId="0" fontId="0" fillId="0" borderId="0" xfId="0" applyAlignment="1" applyProtection="1">
      <alignment shrinkToFit="1"/>
      <protection locked="0"/>
    </xf>
    <xf numFmtId="0" fontId="0" fillId="0" borderId="0" xfId="0" applyAlignment="1" applyProtection="1">
      <alignment vertical="center" shrinkToFit="1"/>
      <protection locked="0"/>
    </xf>
    <xf numFmtId="3" fontId="6" fillId="0" borderId="7" xfId="0" applyNumberFormat="1" applyFont="1" applyBorder="1" applyAlignment="1" applyProtection="1">
      <alignment vertical="center" shrinkToFit="1"/>
    </xf>
    <xf numFmtId="3" fontId="6" fillId="0" borderId="18" xfId="0" applyNumberFormat="1" applyFont="1" applyBorder="1" applyAlignment="1" applyProtection="1">
      <alignment vertical="center" shrinkToFit="1"/>
    </xf>
    <xf numFmtId="3" fontId="6" fillId="0" borderId="14" xfId="0" applyNumberFormat="1" applyFont="1" applyBorder="1" applyAlignment="1" applyProtection="1">
      <alignment vertical="center" shrinkToFit="1"/>
    </xf>
    <xf numFmtId="3" fontId="6" fillId="0" borderId="16" xfId="0" applyNumberFormat="1" applyFont="1" applyBorder="1" applyAlignment="1" applyProtection="1">
      <alignment vertical="center" shrinkToFit="1"/>
    </xf>
    <xf numFmtId="3" fontId="6" fillId="0" borderId="7" xfId="0" applyNumberFormat="1" applyFont="1" applyBorder="1" applyAlignment="1" applyProtection="1">
      <alignment horizontal="right" vertical="center" shrinkToFit="1"/>
    </xf>
    <xf numFmtId="3" fontId="6" fillId="0" borderId="49" xfId="0" applyNumberFormat="1" applyFont="1" applyBorder="1" applyAlignment="1" applyProtection="1">
      <alignment vertical="center" shrinkToFit="1"/>
    </xf>
    <xf numFmtId="38" fontId="5" fillId="0" borderId="7" xfId="0" applyNumberFormat="1" applyFont="1" applyBorder="1" applyAlignment="1" applyProtection="1">
      <alignment horizontal="right" vertical="center" shrinkToFit="1"/>
    </xf>
    <xf numFmtId="38" fontId="5" fillId="0" borderId="0" xfId="0" applyNumberFormat="1" applyFont="1" applyBorder="1" applyAlignment="1" applyProtection="1">
      <alignment vertical="center"/>
    </xf>
    <xf numFmtId="3" fontId="6" fillId="0" borderId="8" xfId="0" applyNumberFormat="1" applyFont="1" applyBorder="1" applyAlignment="1" applyProtection="1">
      <alignment vertical="center" shrinkToFit="1"/>
    </xf>
    <xf numFmtId="0" fontId="0" fillId="0" borderId="0" xfId="0" applyProtection="1">
      <protection locked="0"/>
    </xf>
    <xf numFmtId="38" fontId="21" fillId="0" borderId="0" xfId="2" applyFont="1" applyAlignment="1" applyProtection="1">
      <alignment vertical="center"/>
      <protection locked="0"/>
    </xf>
    <xf numFmtId="38" fontId="3" fillId="0" borderId="0" xfId="2" applyFont="1" applyAlignment="1" applyProtection="1">
      <alignment vertical="center"/>
      <protection locked="0"/>
    </xf>
    <xf numFmtId="0" fontId="0" fillId="0" borderId="0" xfId="0" applyAlignment="1" applyProtection="1">
      <alignment vertical="center"/>
      <protection locked="0"/>
    </xf>
    <xf numFmtId="0" fontId="0" fillId="0" borderId="0" xfId="0" applyFill="1" applyAlignment="1" applyProtection="1">
      <alignment horizontal="center"/>
      <protection locked="0"/>
    </xf>
    <xf numFmtId="0" fontId="0" fillId="0" borderId="0" xfId="0" applyFill="1" applyProtection="1">
      <protection locked="0"/>
    </xf>
    <xf numFmtId="0" fontId="0" fillId="0" borderId="0" xfId="3" applyFont="1" applyFill="1" applyBorder="1" applyAlignment="1" applyProtection="1">
      <alignment vertical="center" wrapText="1"/>
      <protection locked="0"/>
    </xf>
    <xf numFmtId="38" fontId="3" fillId="0" borderId="0" xfId="2" applyFill="1" applyBorder="1" applyAlignment="1" applyProtection="1">
      <alignment vertical="center"/>
      <protection locked="0"/>
    </xf>
    <xf numFmtId="0" fontId="0" fillId="0" borderId="0" xfId="0" applyFill="1" applyBorder="1" applyProtection="1">
      <protection locked="0"/>
    </xf>
    <xf numFmtId="38" fontId="22" fillId="0" borderId="0" xfId="1" applyNumberFormat="1" applyFont="1" applyFill="1" applyBorder="1" applyProtection="1">
      <alignment vertical="center"/>
      <protection locked="0"/>
    </xf>
    <xf numFmtId="0" fontId="3" fillId="0" borderId="0" xfId="0" applyFont="1" applyFill="1" applyBorder="1" applyAlignment="1" applyProtection="1">
      <alignment vertical="center"/>
      <protection locked="0"/>
    </xf>
    <xf numFmtId="0" fontId="22" fillId="0" borderId="0" xfId="1" applyFont="1" applyFill="1" applyBorder="1" applyProtection="1">
      <alignment vertical="center"/>
      <protection locked="0"/>
    </xf>
    <xf numFmtId="0" fontId="0"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38" fontId="21" fillId="0" borderId="0" xfId="2" applyFont="1" applyFill="1" applyAlignment="1" applyProtection="1">
      <alignment vertical="center"/>
      <protection locked="0"/>
    </xf>
    <xf numFmtId="38" fontId="3" fillId="0" borderId="0" xfId="2" applyFont="1" applyFill="1" applyAlignment="1" applyProtection="1">
      <alignment vertical="center"/>
      <protection locked="0"/>
    </xf>
    <xf numFmtId="0" fontId="0" fillId="0" borderId="0" xfId="0" applyFill="1" applyAlignment="1" applyProtection="1">
      <alignment vertical="center"/>
      <protection locked="0"/>
    </xf>
    <xf numFmtId="0" fontId="50" fillId="0" borderId="0" xfId="0" applyFont="1" applyFill="1" applyAlignment="1" applyProtection="1">
      <alignment vertical="center"/>
      <protection locked="0"/>
    </xf>
    <xf numFmtId="0" fontId="25" fillId="0" borderId="0" xfId="0" applyFont="1" applyAlignment="1" applyProtection="1">
      <alignment vertical="center" wrapText="1" shrinkToFit="1"/>
      <protection locked="0"/>
    </xf>
    <xf numFmtId="0" fontId="9"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52" fillId="0" borderId="0" xfId="0" applyFont="1" applyFill="1" applyBorder="1" applyAlignment="1" applyProtection="1">
      <alignment vertical="center"/>
      <protection locked="0"/>
    </xf>
    <xf numFmtId="0" fontId="57" fillId="0" borderId="0" xfId="0" applyFont="1" applyFill="1" applyBorder="1" applyAlignment="1" applyProtection="1">
      <alignment vertical="center" wrapText="1"/>
      <protection locked="0"/>
    </xf>
    <xf numFmtId="0" fontId="57" fillId="0" borderId="0" xfId="0" applyFont="1" applyFill="1" applyBorder="1" applyAlignment="1" applyProtection="1">
      <alignment vertical="top" wrapText="1"/>
      <protection locked="0"/>
    </xf>
    <xf numFmtId="38" fontId="59" fillId="34" borderId="10" xfId="2" applyFont="1" applyFill="1" applyBorder="1" applyAlignment="1" applyProtection="1">
      <alignment horizontal="center" vertical="center"/>
      <protection locked="0"/>
    </xf>
    <xf numFmtId="0" fontId="60" fillId="0" borderId="0" xfId="0" applyFont="1" applyFill="1" applyAlignment="1" applyProtection="1">
      <alignment horizontal="center"/>
      <protection locked="0"/>
    </xf>
    <xf numFmtId="3" fontId="6" fillId="0" borderId="29" xfId="0" applyNumberFormat="1" applyFont="1" applyBorder="1" applyAlignment="1" applyProtection="1">
      <alignment vertical="center" shrinkToFit="1"/>
    </xf>
    <xf numFmtId="0" fontId="5" fillId="0" borderId="0" xfId="0" applyFont="1" applyAlignment="1" applyProtection="1">
      <alignment vertical="center" wrapText="1" shrinkToFit="1"/>
      <protection locked="0"/>
    </xf>
    <xf numFmtId="3" fontId="6" fillId="0" borderId="10" xfId="0" applyNumberFormat="1"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2"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8" fillId="0" borderId="2" xfId="0" applyFont="1" applyBorder="1" applyAlignment="1" applyProtection="1">
      <alignment horizontal="right" vertical="center"/>
      <protection locked="0"/>
    </xf>
    <xf numFmtId="0" fontId="6" fillId="0" borderId="7" xfId="0" applyFont="1" applyBorder="1" applyAlignment="1" applyProtection="1">
      <alignment horizontal="right" vertical="center" shrinkToFit="1"/>
      <protection locked="0"/>
    </xf>
    <xf numFmtId="0" fontId="6" fillId="0" borderId="12" xfId="0" applyFont="1" applyBorder="1" applyAlignment="1" applyProtection="1">
      <alignment horizontal="right" vertical="center" shrinkToFit="1"/>
      <protection locked="0"/>
    </xf>
    <xf numFmtId="0" fontId="8" fillId="0" borderId="7" xfId="0" applyFont="1" applyBorder="1" applyAlignment="1" applyProtection="1">
      <alignment horizontal="right" vertical="center"/>
      <protection locked="0"/>
    </xf>
    <xf numFmtId="0" fontId="53" fillId="0" borderId="0" xfId="0" applyFont="1" applyBorder="1" applyAlignment="1" applyProtection="1">
      <alignment vertical="center" shrinkToFit="1"/>
      <protection locked="0"/>
    </xf>
    <xf numFmtId="38" fontId="6" fillId="0" borderId="20" xfId="0" applyNumberFormat="1" applyFont="1" applyBorder="1" applyAlignment="1" applyProtection="1">
      <alignment vertical="center" shrinkToFit="1"/>
    </xf>
    <xf numFmtId="38" fontId="6" fillId="0" borderId="18" xfId="0" applyNumberFormat="1" applyFont="1" applyBorder="1" applyAlignment="1" applyProtection="1">
      <alignment vertical="center" shrinkToFit="1"/>
    </xf>
    <xf numFmtId="38" fontId="5" fillId="0" borderId="14" xfId="0" applyNumberFormat="1" applyFont="1" applyBorder="1" applyAlignment="1" applyProtection="1">
      <alignment vertical="center" shrinkToFit="1"/>
      <protection locked="0"/>
    </xf>
    <xf numFmtId="38" fontId="5" fillId="0" borderId="18" xfId="0" applyNumberFormat="1" applyFont="1" applyBorder="1" applyAlignment="1" applyProtection="1">
      <alignment vertical="center" shrinkToFit="1"/>
      <protection locked="0"/>
    </xf>
    <xf numFmtId="38" fontId="6" fillId="0" borderId="12" xfId="0" applyNumberFormat="1" applyFont="1" applyBorder="1" applyAlignment="1" applyProtection="1">
      <alignment vertical="center" shrinkToFit="1"/>
      <protection locked="0"/>
    </xf>
    <xf numFmtId="38" fontId="6" fillId="0" borderId="6" xfId="0" applyNumberFormat="1" applyFont="1" applyBorder="1" applyAlignment="1" applyProtection="1">
      <alignment vertical="center" shrinkToFit="1"/>
      <protection locked="0"/>
    </xf>
    <xf numFmtId="38" fontId="6" fillId="0" borderId="2" xfId="0" applyNumberFormat="1" applyFont="1" applyBorder="1" applyAlignment="1" applyProtection="1">
      <alignment vertical="center" shrinkToFit="1"/>
      <protection locked="0"/>
    </xf>
    <xf numFmtId="38" fontId="6" fillId="0" borderId="1" xfId="0" applyNumberFormat="1" applyFont="1" applyBorder="1" applyAlignment="1" applyProtection="1">
      <alignment vertical="center" shrinkToFit="1"/>
      <protection locked="0"/>
    </xf>
    <xf numFmtId="38" fontId="5" fillId="0" borderId="30" xfId="0" applyNumberFormat="1" applyFont="1" applyBorder="1" applyAlignment="1" applyProtection="1">
      <alignment vertical="center" shrinkToFit="1"/>
    </xf>
    <xf numFmtId="38" fontId="5" fillId="0" borderId="14" xfId="0" applyNumberFormat="1" applyFont="1" applyBorder="1" applyAlignment="1" applyProtection="1">
      <alignment vertical="center" shrinkToFit="1"/>
    </xf>
    <xf numFmtId="38" fontId="5" fillId="0" borderId="18" xfId="0" applyNumberFormat="1" applyFont="1" applyBorder="1" applyAlignment="1" applyProtection="1">
      <alignment vertical="center" shrinkToFit="1"/>
    </xf>
    <xf numFmtId="38" fontId="5" fillId="0" borderId="18" xfId="2" applyNumberFormat="1" applyFont="1" applyBorder="1" applyAlignment="1" applyProtection="1">
      <alignment vertical="center" shrinkToFit="1"/>
    </xf>
    <xf numFmtId="38" fontId="5" fillId="0" borderId="15" xfId="0" applyNumberFormat="1" applyFont="1" applyBorder="1" applyAlignment="1" applyProtection="1">
      <alignment vertical="center" shrinkToFit="1"/>
    </xf>
    <xf numFmtId="38" fontId="5" fillId="0" borderId="19" xfId="0" applyNumberFormat="1" applyFont="1" applyBorder="1" applyAlignment="1" applyProtection="1">
      <alignment vertical="center" shrinkToFit="1"/>
    </xf>
    <xf numFmtId="38" fontId="5" fillId="0" borderId="14" xfId="2" applyNumberFormat="1" applyFont="1" applyBorder="1" applyAlignment="1" applyProtection="1">
      <alignment vertical="center" shrinkToFit="1"/>
    </xf>
    <xf numFmtId="38" fontId="6" fillId="0" borderId="16" xfId="0" applyNumberFormat="1" applyFont="1" applyBorder="1" applyAlignment="1" applyProtection="1">
      <alignment vertical="center" shrinkToFit="1"/>
    </xf>
    <xf numFmtId="38" fontId="6" fillId="0" borderId="54" xfId="0" applyNumberFormat="1" applyFont="1" applyBorder="1" applyAlignment="1" applyProtection="1">
      <alignment vertical="center" shrinkToFit="1"/>
    </xf>
    <xf numFmtId="38" fontId="6" fillId="0" borderId="7" xfId="0" applyNumberFormat="1" applyFont="1" applyBorder="1" applyAlignment="1" applyProtection="1">
      <alignment horizontal="right" vertical="center" shrinkToFit="1"/>
    </xf>
    <xf numFmtId="38" fontId="6" fillId="0" borderId="7" xfId="0" applyNumberFormat="1" applyFont="1" applyBorder="1" applyAlignment="1" applyProtection="1">
      <alignment horizontal="right" vertical="center" shrinkToFit="1"/>
      <protection locked="0"/>
    </xf>
    <xf numFmtId="38" fontId="5" fillId="0" borderId="7" xfId="0" applyNumberFormat="1" applyFont="1" applyBorder="1" applyAlignment="1" applyProtection="1">
      <alignment horizontal="right" vertical="center" shrinkToFit="1"/>
      <protection locked="0"/>
    </xf>
    <xf numFmtId="38" fontId="6" fillId="0" borderId="7" xfId="2" applyNumberFormat="1" applyFont="1" applyBorder="1" applyAlignment="1" applyProtection="1">
      <alignment horizontal="right" vertical="center" shrinkToFit="1"/>
      <protection locked="0"/>
    </xf>
    <xf numFmtId="38" fontId="5" fillId="0" borderId="7" xfId="2" applyNumberFormat="1" applyFont="1" applyBorder="1" applyAlignment="1" applyProtection="1">
      <alignment horizontal="right" vertical="center" shrinkToFit="1"/>
      <protection locked="0"/>
    </xf>
    <xf numFmtId="38" fontId="0" fillId="0" borderId="7" xfId="0" applyNumberFormat="1" applyBorder="1" applyAlignment="1" applyProtection="1">
      <alignment shrinkToFit="1"/>
      <protection locked="0"/>
    </xf>
    <xf numFmtId="38" fontId="5" fillId="0" borderId="9" xfId="0" applyNumberFormat="1" applyFont="1" applyBorder="1" applyAlignment="1" applyProtection="1">
      <alignment vertical="center" shrinkToFit="1"/>
      <protection locked="0"/>
    </xf>
    <xf numFmtId="38" fontId="6" fillId="0" borderId="9" xfId="0" applyNumberFormat="1" applyFont="1" applyBorder="1" applyAlignment="1" applyProtection="1">
      <alignment vertical="center" shrinkToFit="1"/>
    </xf>
    <xf numFmtId="38" fontId="6" fillId="0" borderId="11" xfId="0" applyNumberFormat="1" applyFont="1" applyBorder="1" applyAlignment="1" applyProtection="1">
      <alignment vertical="center" shrinkToFit="1"/>
    </xf>
    <xf numFmtId="38" fontId="6" fillId="0" borderId="14" xfId="0" applyNumberFormat="1" applyFont="1" applyBorder="1" applyAlignment="1" applyProtection="1">
      <alignment vertical="center" shrinkToFit="1"/>
    </xf>
    <xf numFmtId="38" fontId="6" fillId="0" borderId="7" xfId="0" applyNumberFormat="1" applyFont="1" applyBorder="1" applyAlignment="1" applyProtection="1">
      <alignment vertical="center" shrinkToFit="1"/>
      <protection locked="0"/>
    </xf>
    <xf numFmtId="0" fontId="16" fillId="0" borderId="0" xfId="0" applyFont="1" applyBorder="1" applyAlignment="1" applyProtection="1">
      <alignment vertical="center"/>
      <protection locked="0"/>
    </xf>
    <xf numFmtId="0" fontId="5" fillId="0" borderId="0" xfId="0" applyFont="1" applyBorder="1" applyAlignment="1" applyProtection="1">
      <alignment horizontal="right" vertical="center"/>
      <protection locked="0"/>
    </xf>
    <xf numFmtId="0" fontId="51" fillId="0" borderId="42" xfId="0" applyFont="1" applyFill="1" applyBorder="1" applyAlignment="1" applyProtection="1">
      <alignment vertical="center"/>
      <protection locked="0"/>
    </xf>
    <xf numFmtId="0" fontId="0" fillId="0" borderId="40" xfId="0" applyFill="1" applyBorder="1" applyAlignment="1" applyProtection="1">
      <alignment vertical="center"/>
      <protection locked="0"/>
    </xf>
    <xf numFmtId="0" fontId="0" fillId="0" borderId="43" xfId="0" applyFill="1" applyBorder="1" applyAlignment="1" applyProtection="1">
      <alignment vertical="center"/>
      <protection locked="0"/>
    </xf>
    <xf numFmtId="3" fontId="5" fillId="0" borderId="14" xfId="0" applyNumberFormat="1" applyFont="1" applyBorder="1" applyAlignment="1" applyProtection="1">
      <alignment vertical="center" shrinkToFit="1"/>
      <protection locked="0"/>
    </xf>
    <xf numFmtId="3" fontId="5" fillId="0" borderId="18" xfId="0" applyNumberFormat="1" applyFont="1" applyBorder="1" applyAlignment="1" applyProtection="1">
      <alignment vertical="center" shrinkToFit="1"/>
      <protection locked="0"/>
    </xf>
    <xf numFmtId="3" fontId="5" fillId="0" borderId="29" xfId="0" applyNumberFormat="1" applyFont="1" applyBorder="1" applyAlignment="1" applyProtection="1">
      <alignment vertical="center" shrinkToFit="1"/>
      <protection locked="0"/>
    </xf>
    <xf numFmtId="3" fontId="5" fillId="0" borderId="13" xfId="0" applyNumberFormat="1" applyFont="1" applyBorder="1" applyAlignment="1" applyProtection="1">
      <alignment vertical="center" shrinkToFit="1"/>
      <protection locked="0"/>
    </xf>
    <xf numFmtId="38" fontId="5" fillId="0" borderId="16" xfId="0" applyNumberFormat="1" applyFont="1" applyBorder="1" applyAlignment="1" applyProtection="1">
      <alignment vertical="center" shrinkToFit="1"/>
    </xf>
    <xf numFmtId="38" fontId="5" fillId="0" borderId="7" xfId="0" applyNumberFormat="1" applyFont="1" applyBorder="1" applyAlignment="1" applyProtection="1">
      <alignment vertical="center" shrinkToFit="1"/>
    </xf>
    <xf numFmtId="38" fontId="6" fillId="0" borderId="14" xfId="0" applyNumberFormat="1" applyFont="1" applyBorder="1" applyAlignment="1" applyProtection="1">
      <alignment vertical="center" shrinkToFit="1"/>
      <protection locked="0"/>
    </xf>
    <xf numFmtId="0" fontId="17" fillId="0" borderId="14" xfId="0" applyFont="1" applyBorder="1" applyAlignment="1" applyProtection="1">
      <alignment horizontal="left" vertical="center"/>
    </xf>
    <xf numFmtId="38" fontId="5" fillId="0" borderId="0" xfId="0" applyNumberFormat="1" applyFont="1" applyAlignment="1" applyProtection="1">
      <alignment vertical="center" shrinkToFit="1"/>
    </xf>
    <xf numFmtId="38" fontId="5" fillId="0" borderId="29" xfId="0" applyNumberFormat="1" applyFont="1" applyBorder="1" applyAlignment="1" applyProtection="1">
      <alignment vertical="center" shrinkToFit="1"/>
    </xf>
    <xf numFmtId="3" fontId="6" fillId="0" borderId="49" xfId="0" applyNumberFormat="1" applyFont="1" applyBorder="1" applyAlignment="1" applyProtection="1">
      <alignment vertical="center" shrinkToFit="1"/>
      <protection locked="0"/>
    </xf>
    <xf numFmtId="38" fontId="5" fillId="0" borderId="13" xfId="2" applyNumberFormat="1" applyFont="1" applyBorder="1" applyAlignment="1" applyProtection="1">
      <alignment vertical="center" shrinkToFit="1"/>
    </xf>
    <xf numFmtId="38" fontId="5" fillId="0" borderId="17" xfId="2" applyNumberFormat="1" applyFont="1" applyBorder="1" applyAlignment="1" applyProtection="1">
      <alignment vertical="center" shrinkToFit="1"/>
    </xf>
    <xf numFmtId="178" fontId="6" fillId="0" borderId="7" xfId="0" applyNumberFormat="1" applyFont="1" applyBorder="1" applyAlignment="1" applyProtection="1">
      <alignment vertical="center" shrinkToFit="1"/>
    </xf>
    <xf numFmtId="0" fontId="0" fillId="0" borderId="0" xfId="0" applyFont="1" applyProtection="1">
      <protection locked="0"/>
    </xf>
    <xf numFmtId="49" fontId="5" fillId="0" borderId="0" xfId="0" applyNumberFormat="1" applyFont="1" applyAlignment="1" applyProtection="1">
      <alignment horizontal="right" vertical="center"/>
      <protection locked="0"/>
    </xf>
    <xf numFmtId="38" fontId="7" fillId="0" borderId="66" xfId="2" applyFont="1" applyFill="1" applyBorder="1" applyAlignment="1" applyProtection="1">
      <alignment horizontal="center" vertical="center" wrapText="1"/>
      <protection locked="0"/>
    </xf>
    <xf numFmtId="38" fontId="7" fillId="0" borderId="2" xfId="2" applyFont="1" applyFill="1" applyBorder="1" applyAlignment="1" applyProtection="1">
      <alignment horizontal="center" vertical="center" wrapText="1"/>
      <protection locked="0"/>
    </xf>
    <xf numFmtId="0" fontId="5" fillId="0" borderId="0" xfId="0" applyFont="1" applyBorder="1" applyAlignment="1" applyProtection="1">
      <alignment vertical="top" wrapText="1"/>
      <protection locked="0"/>
    </xf>
    <xf numFmtId="0" fontId="8" fillId="0" borderId="3" xfId="0" applyFont="1" applyBorder="1" applyAlignment="1" applyProtection="1">
      <alignment horizontal="right" vertical="center" shrinkToFit="1"/>
      <protection locked="0"/>
    </xf>
    <xf numFmtId="0" fontId="7" fillId="0" borderId="0" xfId="0" applyFont="1" applyFill="1" applyProtection="1">
      <protection locked="0"/>
    </xf>
    <xf numFmtId="38" fontId="62" fillId="0" borderId="0" xfId="1" applyNumberFormat="1" applyFont="1" applyFill="1" applyBorder="1" applyProtection="1">
      <alignment vertical="center"/>
      <protection locked="0"/>
    </xf>
    <xf numFmtId="0" fontId="62" fillId="0" borderId="0" xfId="1" applyFont="1" applyFill="1" applyBorder="1" applyProtection="1">
      <alignment vertical="center"/>
      <protection locked="0"/>
    </xf>
    <xf numFmtId="0" fontId="14" fillId="0" borderId="0" xfId="0" applyFont="1" applyProtection="1">
      <protection locked="0"/>
    </xf>
    <xf numFmtId="0" fontId="63" fillId="0" borderId="0" xfId="3" applyFont="1" applyProtection="1">
      <alignment vertical="center"/>
      <protection locked="0"/>
    </xf>
    <xf numFmtId="38" fontId="21" fillId="0" borderId="0" xfId="2" applyFont="1" applyAlignment="1" applyProtection="1">
      <alignment horizontal="right" vertical="center"/>
      <protection locked="0"/>
    </xf>
    <xf numFmtId="38" fontId="58" fillId="34" borderId="10" xfId="2" applyFont="1" applyFill="1" applyBorder="1" applyAlignment="1" applyProtection="1">
      <alignment horizontal="center" vertical="center"/>
      <protection locked="0"/>
    </xf>
    <xf numFmtId="0" fontId="3" fillId="0" borderId="0" xfId="3" applyFont="1" applyProtection="1">
      <alignment vertical="center"/>
      <protection locked="0"/>
    </xf>
    <xf numFmtId="0" fontId="3" fillId="0" borderId="0" xfId="2" applyNumberFormat="1" applyFont="1" applyAlignment="1" applyProtection="1">
      <alignment vertical="center"/>
      <protection locked="0"/>
    </xf>
    <xf numFmtId="38" fontId="3" fillId="0" borderId="0" xfId="2" applyFont="1" applyAlignment="1" applyProtection="1">
      <alignment horizontal="center" vertical="center"/>
      <protection locked="0"/>
    </xf>
    <xf numFmtId="0" fontId="3" fillId="0" borderId="0" xfId="0" applyFont="1" applyAlignment="1" applyProtection="1">
      <alignment horizontal="left" vertical="center"/>
      <protection locked="0"/>
    </xf>
    <xf numFmtId="0" fontId="50" fillId="0" borderId="0" xfId="0" applyFont="1" applyAlignment="1" applyProtection="1">
      <alignment vertical="center"/>
      <protection locked="0"/>
    </xf>
    <xf numFmtId="38" fontId="7" fillId="0" borderId="1" xfId="2" applyFont="1" applyFill="1" applyBorder="1" applyAlignment="1" applyProtection="1">
      <alignment horizontal="center" vertical="center" wrapText="1"/>
      <protection locked="0"/>
    </xf>
    <xf numFmtId="38" fontId="7" fillId="0" borderId="55" xfId="2" applyFont="1" applyFill="1" applyBorder="1" applyAlignment="1" applyProtection="1">
      <alignment horizontal="center" vertical="center"/>
      <protection locked="0"/>
    </xf>
    <xf numFmtId="38" fontId="7" fillId="0" borderId="5" xfId="2" applyFont="1" applyFill="1" applyBorder="1" applyAlignment="1" applyProtection="1">
      <alignment horizontal="center" vertical="center" wrapText="1"/>
      <protection locked="0"/>
    </xf>
    <xf numFmtId="38" fontId="7" fillId="0" borderId="10" xfId="2" applyFont="1" applyFill="1" applyBorder="1" applyAlignment="1" applyProtection="1">
      <alignment horizontal="center" vertical="center" wrapText="1"/>
      <protection locked="0"/>
    </xf>
    <xf numFmtId="0" fontId="63" fillId="0" borderId="60" xfId="3" applyFont="1" applyFill="1" applyBorder="1" applyAlignment="1" applyProtection="1">
      <alignment horizontal="left" vertical="center" wrapText="1"/>
      <protection locked="0"/>
    </xf>
    <xf numFmtId="38" fontId="7" fillId="0" borderId="45" xfId="2" applyFont="1" applyFill="1" applyBorder="1" applyAlignment="1" applyProtection="1">
      <alignment vertical="center" wrapText="1"/>
    </xf>
    <xf numFmtId="38" fontId="7" fillId="0" borderId="10" xfId="2" applyFont="1" applyFill="1" applyBorder="1" applyAlignment="1" applyProtection="1">
      <alignment vertical="center" wrapText="1"/>
    </xf>
    <xf numFmtId="38" fontId="7" fillId="0" borderId="61" xfId="2" applyFont="1" applyFill="1" applyBorder="1" applyAlignment="1" applyProtection="1">
      <alignment vertical="center" wrapText="1"/>
    </xf>
    <xf numFmtId="38" fontId="7" fillId="0" borderId="21" xfId="2" applyFont="1" applyFill="1" applyBorder="1" applyAlignment="1" applyProtection="1">
      <alignment vertical="center" wrapText="1"/>
    </xf>
    <xf numFmtId="38" fontId="7" fillId="0" borderId="4" xfId="2" applyFont="1" applyFill="1" applyBorder="1" applyAlignment="1" applyProtection="1">
      <alignment vertical="center" wrapText="1"/>
    </xf>
    <xf numFmtId="38" fontId="7" fillId="0" borderId="23" xfId="2" applyFont="1" applyFill="1" applyBorder="1" applyAlignment="1" applyProtection="1">
      <alignment vertical="center"/>
    </xf>
    <xf numFmtId="38" fontId="7" fillId="0" borderId="28" xfId="2" applyFont="1" applyFill="1" applyBorder="1" applyAlignment="1" applyProtection="1">
      <alignment vertical="center"/>
      <protection locked="0"/>
    </xf>
    <xf numFmtId="0" fontId="7" fillId="0" borderId="60" xfId="3" applyFont="1" applyFill="1" applyBorder="1" applyAlignment="1" applyProtection="1">
      <alignment horizontal="left" vertical="center" wrapText="1" indent="1"/>
      <protection locked="0"/>
    </xf>
    <xf numFmtId="38" fontId="7" fillId="0" borderId="45" xfId="2" applyFont="1" applyFill="1" applyBorder="1" applyAlignment="1" applyProtection="1">
      <alignment vertical="center" wrapText="1"/>
      <protection locked="0"/>
    </xf>
    <xf numFmtId="38" fontId="7" fillId="0" borderId="10" xfId="2" applyFont="1" applyFill="1" applyBorder="1" applyAlignment="1" applyProtection="1">
      <alignment vertical="center" wrapText="1"/>
      <protection locked="0"/>
    </xf>
    <xf numFmtId="38" fontId="7" fillId="0" borderId="61" xfId="2" applyFont="1" applyFill="1" applyBorder="1" applyAlignment="1" applyProtection="1">
      <alignment vertical="center" wrapText="1"/>
      <protection locked="0"/>
    </xf>
    <xf numFmtId="38" fontId="7" fillId="0" borderId="21" xfId="2" applyFont="1" applyFill="1" applyBorder="1" applyAlignment="1" applyProtection="1">
      <alignment vertical="center" wrapText="1"/>
      <protection locked="0"/>
    </xf>
    <xf numFmtId="38" fontId="7" fillId="0" borderId="4" xfId="2" applyFont="1" applyFill="1" applyBorder="1" applyAlignment="1" applyProtection="1">
      <alignment vertical="center" wrapText="1"/>
      <protection locked="0"/>
    </xf>
    <xf numFmtId="38" fontId="7" fillId="0" borderId="23" xfId="2" applyFont="1" applyFill="1" applyBorder="1" applyAlignment="1" applyProtection="1">
      <alignment vertical="center"/>
      <protection locked="0"/>
    </xf>
    <xf numFmtId="0" fontId="7" fillId="0" borderId="60" xfId="3" applyFont="1" applyFill="1" applyBorder="1" applyAlignment="1" applyProtection="1">
      <alignment horizontal="left" vertical="center" wrapText="1" indent="2"/>
      <protection locked="0"/>
    </xf>
    <xf numFmtId="0" fontId="7" fillId="0" borderId="60" xfId="3" applyFont="1" applyFill="1" applyBorder="1" applyAlignment="1" applyProtection="1">
      <alignment horizontal="left" vertical="center" indent="2"/>
      <protection locked="0"/>
    </xf>
    <xf numFmtId="0" fontId="7" fillId="0" borderId="60" xfId="3" applyFont="1" applyFill="1" applyBorder="1" applyAlignment="1" applyProtection="1">
      <alignment horizontal="left" vertical="center" indent="2" shrinkToFit="1"/>
      <protection locked="0"/>
    </xf>
    <xf numFmtId="0" fontId="7" fillId="0" borderId="23" xfId="3" applyFont="1" applyFill="1" applyBorder="1" applyAlignment="1" applyProtection="1">
      <alignment horizontal="left" vertical="center" wrapText="1" indent="2"/>
      <protection locked="0"/>
    </xf>
    <xf numFmtId="0" fontId="7" fillId="0" borderId="0" xfId="0" applyFont="1" applyFill="1" applyBorder="1" applyAlignment="1" applyProtection="1">
      <alignment vertical="center"/>
      <protection locked="0"/>
    </xf>
    <xf numFmtId="0" fontId="63" fillId="0" borderId="60" xfId="3" applyFont="1" applyFill="1" applyBorder="1" applyAlignment="1" applyProtection="1">
      <alignment vertical="center" wrapText="1"/>
      <protection locked="0"/>
    </xf>
    <xf numFmtId="0" fontId="7" fillId="0" borderId="60" xfId="3" applyFont="1" applyFill="1" applyBorder="1" applyAlignment="1" applyProtection="1">
      <alignment vertical="center" wrapText="1"/>
      <protection locked="0"/>
    </xf>
    <xf numFmtId="9" fontId="7" fillId="0" borderId="45" xfId="2" applyNumberFormat="1" applyFont="1" applyFill="1" applyBorder="1" applyAlignment="1" applyProtection="1">
      <alignment vertical="center" wrapText="1"/>
    </xf>
    <xf numFmtId="9" fontId="7" fillId="0" borderId="10" xfId="2" applyNumberFormat="1" applyFont="1" applyFill="1" applyBorder="1" applyAlignment="1" applyProtection="1">
      <alignment vertical="center" wrapText="1"/>
    </xf>
    <xf numFmtId="9" fontId="7" fillId="0" borderId="4" xfId="2" applyNumberFormat="1" applyFont="1" applyFill="1" applyBorder="1" applyAlignment="1" applyProtection="1">
      <alignment vertical="center" wrapText="1"/>
      <protection locked="0"/>
    </xf>
    <xf numFmtId="9" fontId="7" fillId="0" borderId="4" xfId="2" applyNumberFormat="1" applyFont="1" applyFill="1" applyBorder="1" applyAlignment="1" applyProtection="1">
      <alignment vertical="center" wrapText="1"/>
    </xf>
    <xf numFmtId="38" fontId="7" fillId="0" borderId="26" xfId="2" applyFont="1" applyFill="1" applyBorder="1" applyAlignment="1" applyProtection="1">
      <alignment vertical="center"/>
      <protection locked="0"/>
    </xf>
    <xf numFmtId="0" fontId="63" fillId="0" borderId="60" xfId="3" applyFont="1" applyFill="1" applyBorder="1" applyAlignment="1" applyProtection="1">
      <alignment vertical="center" wrapText="1"/>
    </xf>
    <xf numFmtId="9" fontId="7" fillId="0" borderId="60" xfId="2" applyNumberFormat="1" applyFont="1" applyFill="1" applyBorder="1" applyAlignment="1" applyProtection="1">
      <alignment vertical="center" wrapText="1"/>
    </xf>
    <xf numFmtId="9" fontId="7" fillId="0" borderId="23" xfId="2" applyNumberFormat="1" applyFont="1" applyFill="1" applyBorder="1" applyAlignment="1" applyProtection="1">
      <alignment vertical="center" wrapText="1"/>
      <protection locked="0"/>
    </xf>
    <xf numFmtId="38" fontId="7" fillId="0" borderId="23" xfId="2" applyFont="1" applyFill="1" applyBorder="1" applyAlignment="1" applyProtection="1">
      <alignment vertical="center" wrapText="1"/>
      <protection locked="0"/>
    </xf>
    <xf numFmtId="0" fontId="63" fillId="0" borderId="67" xfId="3" applyFont="1" applyFill="1" applyBorder="1" applyAlignment="1" applyProtection="1">
      <alignment vertical="center" wrapText="1"/>
      <protection locked="0"/>
    </xf>
    <xf numFmtId="38" fontId="7" fillId="0" borderId="62" xfId="2" applyFont="1" applyFill="1" applyBorder="1" applyAlignment="1" applyProtection="1">
      <alignment vertical="center" wrapText="1"/>
    </xf>
    <xf numFmtId="38" fontId="7" fillId="0" borderId="51" xfId="2" applyFont="1" applyFill="1" applyBorder="1" applyAlignment="1" applyProtection="1">
      <alignment vertical="center" wrapText="1"/>
    </xf>
    <xf numFmtId="38" fontId="7" fillId="0" borderId="63" xfId="2" applyFont="1" applyFill="1" applyBorder="1" applyAlignment="1" applyProtection="1">
      <alignment vertical="center" wrapText="1"/>
    </xf>
    <xf numFmtId="38" fontId="7" fillId="0" borderId="53" xfId="2" applyFont="1" applyFill="1" applyBorder="1" applyAlignment="1" applyProtection="1">
      <alignment vertical="center" wrapText="1"/>
    </xf>
    <xf numFmtId="38" fontId="7" fillId="0" borderId="52" xfId="2" applyFont="1" applyFill="1" applyBorder="1" applyAlignment="1" applyProtection="1">
      <alignment vertical="center" wrapText="1"/>
    </xf>
    <xf numFmtId="38" fontId="7" fillId="0" borderId="24" xfId="2" applyFont="1" applyFill="1" applyBorder="1" applyAlignment="1" applyProtection="1">
      <alignment vertical="center"/>
    </xf>
    <xf numFmtId="38" fontId="7" fillId="0" borderId="65" xfId="2" applyFont="1" applyFill="1" applyBorder="1" applyAlignment="1" applyProtection="1">
      <alignment vertical="center"/>
      <protection locked="0"/>
    </xf>
    <xf numFmtId="38" fontId="7" fillId="0" borderId="26" xfId="2" applyFont="1" applyFill="1" applyBorder="1" applyAlignment="1" applyProtection="1">
      <alignment vertical="center" wrapText="1"/>
      <protection locked="0"/>
    </xf>
    <xf numFmtId="38" fontId="7" fillId="0" borderId="45" xfId="2" applyFont="1" applyFill="1" applyBorder="1" applyAlignment="1" applyProtection="1">
      <alignment horizontal="center" vertical="center" wrapText="1"/>
    </xf>
    <xf numFmtId="38" fontId="7" fillId="0" borderId="10" xfId="2" applyFont="1" applyFill="1" applyBorder="1" applyAlignment="1" applyProtection="1">
      <alignment horizontal="center" vertical="center" wrapText="1"/>
    </xf>
    <xf numFmtId="38" fontId="7" fillId="0" borderId="61" xfId="2" applyFont="1" applyFill="1" applyBorder="1" applyAlignment="1" applyProtection="1">
      <alignment horizontal="center" vertical="center" wrapText="1"/>
    </xf>
    <xf numFmtId="38" fontId="7" fillId="0" borderId="5" xfId="2" applyFont="1" applyFill="1" applyBorder="1" applyAlignment="1" applyProtection="1">
      <alignment horizontal="center" vertical="center" wrapText="1"/>
    </xf>
    <xf numFmtId="0" fontId="3" fillId="0" borderId="0" xfId="0" applyFont="1" applyFill="1" applyProtection="1">
      <protection locked="0"/>
    </xf>
    <xf numFmtId="0" fontId="63" fillId="0" borderId="4" xfId="3" applyFont="1" applyFill="1" applyBorder="1" applyAlignment="1" applyProtection="1">
      <alignment horizontal="left" vertical="center" wrapText="1"/>
      <protection locked="0"/>
    </xf>
    <xf numFmtId="38" fontId="7" fillId="0" borderId="21" xfId="2" applyFont="1" applyFill="1" applyBorder="1" applyAlignment="1" applyProtection="1">
      <alignment vertical="center"/>
      <protection locked="0"/>
    </xf>
    <xf numFmtId="0" fontId="7" fillId="0" borderId="4" xfId="3" applyFont="1" applyFill="1" applyBorder="1" applyAlignment="1" applyProtection="1">
      <alignment horizontal="left" vertical="center" wrapText="1" indent="1"/>
      <protection locked="0"/>
    </xf>
    <xf numFmtId="0" fontId="63" fillId="0" borderId="4" xfId="3" applyFont="1" applyFill="1" applyBorder="1" applyAlignment="1" applyProtection="1">
      <alignment horizontal="left" vertical="center" wrapText="1" indent="1"/>
      <protection locked="0"/>
    </xf>
    <xf numFmtId="38" fontId="7" fillId="0" borderId="60" xfId="2" applyFont="1" applyFill="1" applyBorder="1" applyAlignment="1" applyProtection="1">
      <alignment vertical="center" wrapText="1"/>
    </xf>
    <xf numFmtId="0" fontId="7" fillId="0" borderId="4" xfId="3" applyFont="1" applyFill="1" applyBorder="1" applyAlignment="1" applyProtection="1">
      <alignment horizontal="left" vertical="center" wrapText="1" indent="3"/>
      <protection locked="0"/>
    </xf>
    <xf numFmtId="0" fontId="7" fillId="0" borderId="4" xfId="3" applyFont="1" applyFill="1" applyBorder="1" applyAlignment="1" applyProtection="1">
      <alignment horizontal="left" vertical="center" indent="3" shrinkToFit="1"/>
      <protection locked="0"/>
    </xf>
    <xf numFmtId="0" fontId="7" fillId="0" borderId="4" xfId="3" applyFont="1" applyFill="1" applyBorder="1" applyAlignment="1" applyProtection="1">
      <alignment horizontal="left" vertical="center" wrapText="1" indent="2"/>
      <protection locked="0"/>
    </xf>
    <xf numFmtId="0" fontId="7" fillId="0" borderId="61" xfId="0" applyFont="1" applyFill="1" applyBorder="1" applyProtection="1">
      <protection locked="0"/>
    </xf>
    <xf numFmtId="38" fontId="7" fillId="0" borderId="10" xfId="2" applyFont="1" applyFill="1" applyBorder="1" applyAlignment="1" applyProtection="1">
      <alignment vertical="center" shrinkToFit="1"/>
      <protection locked="0"/>
    </xf>
    <xf numFmtId="0" fontId="63" fillId="0" borderId="61" xfId="3" applyFont="1" applyFill="1" applyBorder="1" applyAlignment="1" applyProtection="1">
      <alignment vertical="center"/>
      <protection locked="0"/>
    </xf>
    <xf numFmtId="38" fontId="7" fillId="0" borderId="10" xfId="2" applyFont="1" applyFill="1" applyBorder="1" applyAlignment="1" applyProtection="1">
      <alignment vertical="center" shrinkToFit="1"/>
    </xf>
    <xf numFmtId="0" fontId="7" fillId="0" borderId="61" xfId="0" applyFont="1" applyFill="1" applyBorder="1" applyAlignment="1" applyProtection="1">
      <alignment horizontal="left" vertical="center" indent="2"/>
      <protection locked="0"/>
    </xf>
    <xf numFmtId="0" fontId="63" fillId="0" borderId="52" xfId="3" applyFont="1" applyFill="1" applyBorder="1" applyAlignment="1" applyProtection="1">
      <alignment vertical="center" wrapText="1"/>
      <protection locked="0"/>
    </xf>
    <xf numFmtId="0" fontId="7" fillId="0" borderId="53" xfId="3" applyFont="1" applyFill="1" applyBorder="1" applyProtection="1">
      <alignment vertical="center"/>
      <protection locked="0"/>
    </xf>
    <xf numFmtId="0" fontId="63" fillId="0" borderId="0" xfId="0" applyFont="1" applyFill="1" applyAlignment="1" applyProtection="1">
      <alignment vertical="center"/>
      <protection locked="0"/>
    </xf>
    <xf numFmtId="38" fontId="7" fillId="0" borderId="24" xfId="3" applyNumberFormat="1" applyFont="1" applyFill="1" applyBorder="1" applyProtection="1">
      <alignment vertical="center"/>
    </xf>
    <xf numFmtId="0" fontId="7" fillId="0" borderId="65" xfId="3" applyFont="1" applyFill="1" applyBorder="1" applyProtection="1">
      <alignment vertical="center"/>
      <protection locked="0"/>
    </xf>
    <xf numFmtId="0" fontId="63" fillId="0" borderId="23" xfId="3" applyFont="1" applyFill="1" applyBorder="1" applyAlignment="1" applyProtection="1">
      <alignment horizontal="left" vertical="center" wrapText="1"/>
      <protection locked="0"/>
    </xf>
    <xf numFmtId="0" fontId="7" fillId="0" borderId="23" xfId="3" applyFont="1" applyFill="1" applyBorder="1" applyAlignment="1" applyProtection="1">
      <alignment horizontal="left" vertical="center" wrapText="1"/>
      <protection locked="0"/>
    </xf>
    <xf numFmtId="0" fontId="63" fillId="0" borderId="23" xfId="3" applyFont="1" applyFill="1" applyBorder="1" applyAlignment="1" applyProtection="1">
      <alignment vertical="center"/>
      <protection locked="0"/>
    </xf>
    <xf numFmtId="0" fontId="7" fillId="0" borderId="23" xfId="0" applyFont="1" applyFill="1" applyBorder="1" applyAlignment="1" applyProtection="1">
      <alignment horizontal="left" vertical="center" indent="2"/>
      <protection locked="0"/>
    </xf>
    <xf numFmtId="0" fontId="63" fillId="0" borderId="24" xfId="3" applyFont="1" applyFill="1" applyBorder="1" applyAlignment="1" applyProtection="1">
      <alignment vertical="center" wrapText="1"/>
      <protection locked="0"/>
    </xf>
    <xf numFmtId="0" fontId="5" fillId="0" borderId="6" xfId="0" applyFont="1" applyBorder="1" applyAlignment="1" applyProtection="1">
      <alignment horizontal="center" vertical="center" shrinkToFit="1"/>
      <protection locked="0"/>
    </xf>
    <xf numFmtId="0" fontId="64" fillId="0" borderId="40" xfId="0" applyFont="1" applyFill="1" applyBorder="1" applyAlignment="1" applyProtection="1">
      <alignment horizontal="left" vertical="top" wrapText="1"/>
      <protection locked="0"/>
    </xf>
    <xf numFmtId="0" fontId="65" fillId="0" borderId="48" xfId="1" applyFont="1" applyFill="1" applyBorder="1" applyAlignment="1" applyProtection="1">
      <alignment vertical="center" wrapText="1" shrinkToFit="1"/>
      <protection locked="0"/>
    </xf>
    <xf numFmtId="38" fontId="65" fillId="0" borderId="27" xfId="1" applyNumberFormat="1" applyFont="1" applyFill="1" applyBorder="1" applyProtection="1">
      <alignment vertical="center"/>
    </xf>
    <xf numFmtId="38" fontId="7" fillId="0" borderId="59" xfId="2" applyFont="1" applyFill="1" applyBorder="1" applyAlignment="1" applyProtection="1">
      <alignment vertical="center" wrapText="1"/>
    </xf>
    <xf numFmtId="0" fontId="65" fillId="0" borderId="60" xfId="1" applyFont="1" applyFill="1" applyBorder="1" applyProtection="1">
      <alignment vertical="center"/>
      <protection locked="0"/>
    </xf>
    <xf numFmtId="3" fontId="65" fillId="0" borderId="23" xfId="1" applyNumberFormat="1" applyFont="1" applyFill="1" applyBorder="1" applyProtection="1">
      <alignment vertical="center"/>
    </xf>
    <xf numFmtId="3" fontId="65" fillId="0" borderId="26" xfId="1" applyNumberFormat="1" applyFont="1" applyFill="1" applyBorder="1" applyProtection="1">
      <alignment vertical="center"/>
      <protection locked="0"/>
    </xf>
    <xf numFmtId="0" fontId="65" fillId="0" borderId="67" xfId="1" applyFont="1" applyFill="1" applyBorder="1" applyProtection="1">
      <alignment vertical="center"/>
      <protection locked="0"/>
    </xf>
    <xf numFmtId="38" fontId="65" fillId="0" borderId="24" xfId="1" applyNumberFormat="1" applyFont="1" applyFill="1" applyBorder="1" applyProtection="1">
      <alignment vertical="center"/>
    </xf>
    <xf numFmtId="38" fontId="5" fillId="0" borderId="0" xfId="0" applyNumberFormat="1" applyFont="1" applyBorder="1" applyAlignment="1" applyProtection="1">
      <alignment vertical="center" shrinkToFit="1"/>
    </xf>
    <xf numFmtId="0" fontId="3" fillId="0" borderId="0" xfId="3" applyFont="1" applyAlignment="1" applyProtection="1">
      <alignment horizontal="right" vertical="center"/>
      <protection locked="0"/>
    </xf>
    <xf numFmtId="0" fontId="3" fillId="0" borderId="0" xfId="3" applyFont="1" applyFill="1" applyAlignment="1" applyProtection="1">
      <alignment horizontal="right" vertical="center"/>
      <protection locked="0"/>
    </xf>
    <xf numFmtId="0" fontId="6" fillId="0" borderId="4"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6"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3" fontId="6" fillId="0" borderId="2" xfId="0" applyNumberFormat="1" applyFont="1" applyBorder="1" applyAlignment="1" applyProtection="1">
      <alignment horizontal="center" vertical="center" shrinkToFit="1"/>
      <protection locked="0"/>
    </xf>
    <xf numFmtId="3" fontId="6" fillId="0" borderId="1" xfId="0" applyNumberFormat="1" applyFont="1" applyBorder="1" applyAlignment="1" applyProtection="1">
      <alignment vertical="center" shrinkToFit="1"/>
      <protection locked="0"/>
    </xf>
    <xf numFmtId="3" fontId="6" fillId="0" borderId="8" xfId="0" applyNumberFormat="1" applyFont="1" applyBorder="1" applyAlignment="1" applyProtection="1">
      <alignment vertical="center" shrinkToFit="1"/>
      <protection locked="0"/>
    </xf>
    <xf numFmtId="0" fontId="6" fillId="0" borderId="10" xfId="0" applyFont="1" applyBorder="1" applyAlignment="1" applyProtection="1">
      <alignment horizontal="center" vertical="center" shrinkToFit="1"/>
      <protection locked="0"/>
    </xf>
    <xf numFmtId="3" fontId="6" fillId="0" borderId="10" xfId="0" applyNumberFormat="1" applyFont="1" applyBorder="1" applyAlignment="1" applyProtection="1">
      <alignment horizontal="center" vertical="center" shrinkToFit="1"/>
      <protection locked="0"/>
    </xf>
    <xf numFmtId="3" fontId="6" fillId="0" borderId="7" xfId="0" applyNumberFormat="1" applyFont="1" applyBorder="1" applyAlignment="1" applyProtection="1">
      <alignment horizontal="center" vertical="center" shrinkToFit="1"/>
      <protection locked="0"/>
    </xf>
    <xf numFmtId="3" fontId="6" fillId="0" borderId="6" xfId="0" applyNumberFormat="1" applyFont="1" applyBorder="1" applyAlignment="1" applyProtection="1">
      <alignment vertical="center" shrinkToFit="1"/>
      <protection locked="0"/>
    </xf>
    <xf numFmtId="179" fontId="7" fillId="0" borderId="10" xfId="0" applyNumberFormat="1" applyFont="1" applyBorder="1" applyAlignment="1" applyProtection="1">
      <alignment vertical="center" wrapText="1"/>
      <protection locked="0"/>
    </xf>
    <xf numFmtId="38" fontId="5" fillId="0" borderId="6" xfId="0" applyNumberFormat="1" applyFont="1" applyBorder="1" applyAlignment="1" applyProtection="1">
      <alignment vertical="center" shrinkToFit="1"/>
    </xf>
    <xf numFmtId="0" fontId="5" fillId="0" borderId="0" xfId="0" applyFont="1" applyAlignment="1" applyProtection="1">
      <alignment horizontal="left" vertical="center" wrapText="1" indent="2"/>
      <protection locked="0"/>
    </xf>
    <xf numFmtId="0" fontId="5" fillId="0" borderId="0" xfId="0" applyFont="1" applyAlignment="1" applyProtection="1">
      <alignment horizontal="left" vertical="center" indent="2"/>
      <protection locked="0"/>
    </xf>
    <xf numFmtId="0" fontId="25" fillId="0" borderId="0" xfId="0" applyFont="1" applyAlignment="1" applyProtection="1">
      <alignment horizontal="left" vertical="center"/>
      <protection locked="0"/>
    </xf>
    <xf numFmtId="38" fontId="7" fillId="0" borderId="66" xfId="2" applyFont="1" applyFill="1" applyBorder="1" applyAlignment="1" applyProtection="1">
      <alignment horizontal="center" vertical="center" wrapText="1"/>
    </xf>
    <xf numFmtId="38" fontId="7" fillId="0" borderId="2" xfId="2" applyFont="1" applyFill="1" applyBorder="1" applyAlignment="1" applyProtection="1">
      <alignment horizontal="center" vertical="center" wrapText="1"/>
    </xf>
    <xf numFmtId="0" fontId="63" fillId="0" borderId="60" xfId="3" applyFont="1" applyFill="1" applyBorder="1" applyAlignment="1" applyProtection="1">
      <alignment horizontal="left" vertical="center" indent="1"/>
      <protection locked="0"/>
    </xf>
    <xf numFmtId="0" fontId="6" fillId="0" borderId="0" xfId="0" applyFont="1" applyAlignment="1" applyProtection="1">
      <alignment horizontal="center" vertical="center" shrinkToFit="1"/>
      <protection locked="0"/>
    </xf>
    <xf numFmtId="0" fontId="5" fillId="0" borderId="6" xfId="0" applyFont="1" applyBorder="1" applyAlignment="1" applyProtection="1">
      <alignment vertical="center" shrinkToFit="1"/>
      <protection locked="0"/>
    </xf>
    <xf numFmtId="3" fontId="6" fillId="0" borderId="6" xfId="0" applyNumberFormat="1" applyFont="1" applyBorder="1" applyAlignment="1" applyProtection="1">
      <alignment vertical="center"/>
      <protection locked="0"/>
    </xf>
    <xf numFmtId="0" fontId="6" fillId="0" borderId="71" xfId="0" applyFont="1" applyBorder="1" applyAlignment="1" applyProtection="1">
      <alignment vertical="center" shrinkToFit="1"/>
      <protection locked="0"/>
    </xf>
    <xf numFmtId="3" fontId="6" fillId="0" borderId="6" xfId="0" applyNumberFormat="1" applyFont="1" applyBorder="1" applyAlignment="1" applyProtection="1">
      <alignment horizontal="right" vertical="center"/>
      <protection locked="0"/>
    </xf>
    <xf numFmtId="0" fontId="14" fillId="0" borderId="7" xfId="0" applyFont="1" applyBorder="1" applyAlignment="1" applyProtection="1">
      <alignment vertical="center"/>
      <protection locked="0"/>
    </xf>
    <xf numFmtId="0" fontId="24" fillId="0" borderId="12" xfId="0" applyFont="1" applyBorder="1" applyAlignment="1" applyProtection="1">
      <alignment vertical="center" shrinkToFit="1"/>
      <protection locked="0"/>
    </xf>
    <xf numFmtId="58" fontId="24" fillId="0" borderId="12" xfId="0" applyNumberFormat="1" applyFont="1" applyBorder="1" applyAlignment="1" applyProtection="1">
      <alignment horizontal="right" vertical="center" shrinkToFit="1"/>
      <protection locked="0"/>
    </xf>
    <xf numFmtId="177" fontId="5" fillId="0" borderId="12" xfId="0" applyNumberFormat="1" applyFont="1" applyBorder="1" applyAlignment="1" applyProtection="1">
      <alignment horizontal="right" vertical="center" shrinkToFit="1"/>
      <protection locked="0"/>
    </xf>
    <xf numFmtId="0" fontId="14" fillId="0" borderId="12" xfId="0" applyFont="1" applyBorder="1" applyAlignment="1" applyProtection="1">
      <alignment vertical="center" shrinkToFit="1"/>
      <protection locked="0"/>
    </xf>
    <xf numFmtId="38" fontId="6" fillId="0" borderId="6" xfId="2" applyFont="1" applyBorder="1" applyAlignment="1" applyProtection="1">
      <alignment vertical="center" shrinkToFit="1"/>
      <protection locked="0"/>
    </xf>
    <xf numFmtId="38" fontId="6" fillId="0" borderId="7" xfId="2" applyFont="1" applyBorder="1" applyAlignment="1" applyProtection="1">
      <alignment vertical="center" shrinkToFit="1"/>
      <protection locked="0"/>
    </xf>
    <xf numFmtId="58" fontId="5" fillId="0" borderId="12" xfId="0" applyNumberFormat="1" applyFont="1" applyBorder="1" applyAlignment="1" applyProtection="1">
      <alignment vertical="center" shrinkToFit="1"/>
      <protection locked="0"/>
    </xf>
    <xf numFmtId="0" fontId="53" fillId="0" borderId="0" xfId="0" applyFont="1" applyAlignment="1" applyProtection="1">
      <alignment vertical="center"/>
      <protection locked="0"/>
    </xf>
    <xf numFmtId="38" fontId="8" fillId="0" borderId="7" xfId="2" applyFont="1" applyBorder="1" applyAlignment="1" applyProtection="1">
      <alignment horizontal="right" vertical="center"/>
      <protection locked="0"/>
    </xf>
    <xf numFmtId="38" fontId="5" fillId="0" borderId="2" xfId="2" applyFont="1" applyBorder="1" applyAlignment="1" applyProtection="1">
      <alignment vertical="center" shrinkToFit="1"/>
      <protection locked="0"/>
    </xf>
    <xf numFmtId="38" fontId="5" fillId="0" borderId="9" xfId="2" applyFont="1" applyBorder="1" applyAlignment="1" applyProtection="1">
      <alignment vertical="center" shrinkToFit="1"/>
    </xf>
    <xf numFmtId="38" fontId="8" fillId="0" borderId="7" xfId="2" applyFont="1" applyBorder="1" applyAlignment="1" applyProtection="1">
      <alignment horizontal="right" vertical="center" shrinkToFit="1"/>
      <protection locked="0"/>
    </xf>
    <xf numFmtId="3" fontId="6" fillId="33" borderId="7" xfId="0" applyNumberFormat="1" applyFont="1" applyFill="1" applyBorder="1" applyAlignment="1" applyProtection="1">
      <alignment vertical="center" shrinkToFit="1"/>
      <protection locked="0"/>
    </xf>
    <xf numFmtId="38" fontId="6" fillId="33" borderId="20" xfId="0" applyNumberFormat="1" applyFont="1" applyFill="1" applyBorder="1" applyAlignment="1" applyProtection="1">
      <alignment vertical="center" shrinkToFit="1"/>
      <protection locked="0"/>
    </xf>
    <xf numFmtId="38" fontId="6" fillId="33" borderId="18" xfId="0" applyNumberFormat="1" applyFont="1" applyFill="1" applyBorder="1" applyAlignment="1" applyProtection="1">
      <alignment vertical="center" shrinkToFit="1"/>
      <protection locked="0"/>
    </xf>
    <xf numFmtId="178" fontId="6" fillId="33" borderId="7" xfId="0" applyNumberFormat="1" applyFont="1" applyFill="1" applyBorder="1" applyAlignment="1" applyProtection="1">
      <alignment vertical="center" shrinkToFit="1"/>
      <protection locked="0"/>
    </xf>
    <xf numFmtId="3" fontId="6" fillId="33" borderId="16" xfId="0" applyNumberFormat="1" applyFont="1" applyFill="1" applyBorder="1" applyAlignment="1" applyProtection="1">
      <alignment vertical="center" shrinkToFit="1"/>
      <protection locked="0"/>
    </xf>
    <xf numFmtId="38" fontId="5" fillId="33" borderId="30" xfId="0" applyNumberFormat="1" applyFont="1" applyFill="1" applyBorder="1" applyAlignment="1" applyProtection="1">
      <alignment vertical="center" shrinkToFit="1"/>
      <protection locked="0"/>
    </xf>
    <xf numFmtId="38" fontId="5" fillId="33" borderId="16" xfId="0" applyNumberFormat="1" applyFont="1" applyFill="1" applyBorder="1" applyAlignment="1" applyProtection="1">
      <alignment vertical="center" shrinkToFit="1"/>
      <protection locked="0"/>
    </xf>
    <xf numFmtId="3" fontId="6" fillId="33" borderId="49" xfId="0" applyNumberFormat="1" applyFont="1" applyFill="1" applyBorder="1" applyAlignment="1" applyProtection="1">
      <alignment vertical="center" shrinkToFit="1"/>
      <protection locked="0"/>
    </xf>
    <xf numFmtId="38" fontId="5" fillId="33" borderId="14" xfId="0" applyNumberFormat="1" applyFont="1" applyFill="1" applyBorder="1" applyAlignment="1" applyProtection="1">
      <alignment vertical="center" shrinkToFit="1"/>
      <protection locked="0"/>
    </xf>
    <xf numFmtId="38" fontId="5" fillId="33" borderId="18" xfId="0" applyNumberFormat="1" applyFont="1" applyFill="1" applyBorder="1" applyAlignment="1" applyProtection="1">
      <alignment vertical="center" shrinkToFit="1"/>
      <protection locked="0"/>
    </xf>
    <xf numFmtId="38" fontId="5" fillId="33" borderId="0" xfId="0" applyNumberFormat="1" applyFont="1" applyFill="1" applyBorder="1" applyAlignment="1" applyProtection="1">
      <alignment vertical="center" shrinkToFit="1"/>
      <protection locked="0"/>
    </xf>
    <xf numFmtId="3" fontId="6" fillId="33" borderId="18" xfId="0" applyNumberFormat="1" applyFont="1" applyFill="1" applyBorder="1" applyAlignment="1" applyProtection="1">
      <alignment vertical="center" shrinkToFit="1"/>
      <protection locked="0"/>
    </xf>
    <xf numFmtId="3" fontId="6" fillId="33" borderId="29" xfId="0" applyNumberFormat="1" applyFont="1" applyFill="1" applyBorder="1" applyAlignment="1" applyProtection="1">
      <alignment vertical="center" shrinkToFit="1"/>
      <protection locked="0"/>
    </xf>
    <xf numFmtId="38" fontId="5" fillId="33" borderId="0" xfId="0" applyNumberFormat="1" applyFont="1" applyFill="1" applyAlignment="1" applyProtection="1">
      <alignment vertical="center" shrinkToFit="1"/>
      <protection locked="0"/>
    </xf>
    <xf numFmtId="38" fontId="5" fillId="33" borderId="29" xfId="0" applyNumberFormat="1" applyFont="1" applyFill="1" applyBorder="1" applyAlignment="1" applyProtection="1">
      <alignment vertical="center" shrinkToFit="1"/>
      <protection locked="0"/>
    </xf>
    <xf numFmtId="38" fontId="5" fillId="33" borderId="18" xfId="2" applyNumberFormat="1" applyFont="1" applyFill="1" applyBorder="1" applyAlignment="1" applyProtection="1">
      <alignment vertical="center" shrinkToFit="1"/>
      <protection locked="0"/>
    </xf>
    <xf numFmtId="38" fontId="5" fillId="33" borderId="13" xfId="2" applyNumberFormat="1" applyFont="1" applyFill="1" applyBorder="1" applyAlignment="1" applyProtection="1">
      <alignment vertical="center" shrinkToFit="1"/>
      <protection locked="0"/>
    </xf>
    <xf numFmtId="38" fontId="5" fillId="33" borderId="17" xfId="2" applyNumberFormat="1" applyFont="1" applyFill="1" applyBorder="1" applyAlignment="1" applyProtection="1">
      <alignment vertical="center" shrinkToFit="1"/>
      <protection locked="0"/>
    </xf>
    <xf numFmtId="38" fontId="5" fillId="33" borderId="15" xfId="0" applyNumberFormat="1" applyFont="1" applyFill="1" applyBorder="1" applyAlignment="1" applyProtection="1">
      <alignment vertical="center" shrinkToFit="1"/>
      <protection locked="0"/>
    </xf>
    <xf numFmtId="38" fontId="5" fillId="33" borderId="19" xfId="0" applyNumberFormat="1" applyFont="1" applyFill="1" applyBorder="1" applyAlignment="1" applyProtection="1">
      <alignment vertical="center" shrinkToFit="1"/>
      <protection locked="0"/>
    </xf>
    <xf numFmtId="38" fontId="6" fillId="33" borderId="16" xfId="0" applyNumberFormat="1" applyFont="1" applyFill="1" applyBorder="1" applyAlignment="1" applyProtection="1">
      <alignment vertical="center" shrinkToFit="1"/>
      <protection locked="0"/>
    </xf>
    <xf numFmtId="38" fontId="6" fillId="33" borderId="54" xfId="0" applyNumberFormat="1" applyFont="1" applyFill="1" applyBorder="1" applyAlignment="1" applyProtection="1">
      <alignment vertical="center" shrinkToFit="1"/>
      <protection locked="0"/>
    </xf>
    <xf numFmtId="38" fontId="5" fillId="33" borderId="0" xfId="0" applyNumberFormat="1" applyFont="1" applyFill="1" applyBorder="1" applyAlignment="1" applyProtection="1">
      <alignment vertical="center"/>
      <protection locked="0"/>
    </xf>
    <xf numFmtId="0" fontId="17" fillId="33" borderId="14" xfId="0" applyFont="1" applyFill="1" applyBorder="1" applyAlignment="1" applyProtection="1">
      <alignment horizontal="left" vertical="center"/>
      <protection locked="0"/>
    </xf>
    <xf numFmtId="38" fontId="5" fillId="33" borderId="14" xfId="2" applyNumberFormat="1" applyFont="1" applyFill="1" applyBorder="1" applyAlignment="1" applyProtection="1">
      <alignment vertical="center" shrinkToFit="1"/>
      <protection locked="0"/>
    </xf>
    <xf numFmtId="38" fontId="5" fillId="33" borderId="7" xfId="0" applyNumberFormat="1" applyFont="1" applyFill="1" applyBorder="1" applyAlignment="1" applyProtection="1">
      <alignment vertical="center" shrinkToFit="1"/>
      <protection locked="0"/>
    </xf>
    <xf numFmtId="38" fontId="5" fillId="33" borderId="6" xfId="0" applyNumberFormat="1" applyFont="1" applyFill="1" applyBorder="1" applyAlignment="1" applyProtection="1">
      <alignment vertical="center" shrinkToFit="1"/>
      <protection locked="0"/>
    </xf>
    <xf numFmtId="3" fontId="6" fillId="33" borderId="14" xfId="0" applyNumberFormat="1" applyFont="1" applyFill="1" applyBorder="1" applyAlignment="1" applyProtection="1">
      <alignment vertical="center" shrinkToFit="1"/>
      <protection locked="0"/>
    </xf>
    <xf numFmtId="38" fontId="6" fillId="33" borderId="14" xfId="0" applyNumberFormat="1" applyFont="1" applyFill="1" applyBorder="1" applyAlignment="1" applyProtection="1">
      <alignment vertical="center" shrinkToFit="1"/>
      <protection locked="0"/>
    </xf>
    <xf numFmtId="3" fontId="6" fillId="33" borderId="7" xfId="0" applyNumberFormat="1" applyFont="1" applyFill="1" applyBorder="1" applyAlignment="1" applyProtection="1">
      <alignment horizontal="right" vertical="center" shrinkToFit="1"/>
      <protection locked="0"/>
    </xf>
    <xf numFmtId="38" fontId="6" fillId="33" borderId="7" xfId="0" applyNumberFormat="1" applyFont="1" applyFill="1" applyBorder="1" applyAlignment="1" applyProtection="1">
      <alignment horizontal="right" vertical="center" shrinkToFit="1"/>
      <protection locked="0"/>
    </xf>
    <xf numFmtId="38" fontId="5" fillId="33" borderId="7" xfId="0" applyNumberFormat="1" applyFont="1" applyFill="1" applyBorder="1" applyAlignment="1" applyProtection="1">
      <alignment horizontal="right" vertical="center" shrinkToFit="1"/>
      <protection locked="0"/>
    </xf>
    <xf numFmtId="3" fontId="6" fillId="33" borderId="8" xfId="0" applyNumberFormat="1" applyFont="1" applyFill="1" applyBorder="1" applyAlignment="1" applyProtection="1">
      <alignment vertical="center" shrinkToFit="1"/>
      <protection locked="0"/>
    </xf>
    <xf numFmtId="38" fontId="6" fillId="33" borderId="9" xfId="0" applyNumberFormat="1" applyFont="1" applyFill="1" applyBorder="1" applyAlignment="1" applyProtection="1">
      <alignment vertical="center" shrinkToFit="1"/>
      <protection locked="0"/>
    </xf>
    <xf numFmtId="38" fontId="6" fillId="33" borderId="11" xfId="0" applyNumberFormat="1" applyFont="1" applyFill="1" applyBorder="1" applyAlignment="1" applyProtection="1">
      <alignment vertical="center" shrinkToFit="1"/>
      <protection locked="0"/>
    </xf>
    <xf numFmtId="0" fontId="53" fillId="0" borderId="0" xfId="0" applyFont="1" applyBorder="1" applyAlignment="1" applyProtection="1">
      <alignment vertical="top" wrapText="1"/>
      <protection locked="0"/>
    </xf>
    <xf numFmtId="0" fontId="53" fillId="0" borderId="0" xfId="0" applyFont="1" applyAlignment="1" applyProtection="1">
      <alignment vertical="center" shrinkToFit="1"/>
      <protection locked="0"/>
    </xf>
    <xf numFmtId="38" fontId="6" fillId="0" borderId="0" xfId="2" applyFont="1" applyAlignment="1" applyProtection="1">
      <alignment horizontal="right" vertical="center" shrinkToFit="1"/>
      <protection locked="0"/>
    </xf>
    <xf numFmtId="0" fontId="66" fillId="0" borderId="6" xfId="0" applyFont="1" applyBorder="1" applyAlignment="1" applyProtection="1">
      <alignment vertical="center" shrinkToFit="1"/>
      <protection locked="0"/>
    </xf>
    <xf numFmtId="0" fontId="6" fillId="0" borderId="6" xfId="0" applyFont="1" applyBorder="1" applyAlignment="1" applyProtection="1">
      <alignment vertical="center"/>
      <protection locked="0"/>
    </xf>
    <xf numFmtId="0" fontId="6" fillId="0" borderId="7" xfId="0" applyFont="1" applyBorder="1" applyAlignment="1" applyProtection="1">
      <alignment vertical="center"/>
      <protection locked="0"/>
    </xf>
    <xf numFmtId="3" fontId="6" fillId="0" borderId="0" xfId="0" applyNumberFormat="1" applyFont="1" applyAlignment="1" applyProtection="1">
      <alignment horizontal="right" vertical="center"/>
      <protection locked="0"/>
    </xf>
    <xf numFmtId="3" fontId="6" fillId="0" borderId="0" xfId="0" applyNumberFormat="1" applyFont="1" applyBorder="1" applyAlignment="1" applyProtection="1">
      <alignment horizontal="right" vertical="center"/>
      <protection locked="0"/>
    </xf>
    <xf numFmtId="38" fontId="6" fillId="0" borderId="9" xfId="2" applyFont="1" applyBorder="1" applyAlignment="1" applyProtection="1">
      <alignment vertical="center" shrinkToFit="1"/>
      <protection locked="0"/>
    </xf>
    <xf numFmtId="0" fontId="15" fillId="0" borderId="7" xfId="0" applyFont="1" applyBorder="1" applyAlignment="1" applyProtection="1">
      <alignment vertical="center"/>
      <protection locked="0"/>
    </xf>
    <xf numFmtId="38" fontId="6" fillId="0" borderId="0" xfId="2" applyFont="1" applyBorder="1" applyAlignment="1" applyProtection="1">
      <alignment horizontal="center" vertical="center" shrinkToFit="1"/>
      <protection locked="0"/>
    </xf>
    <xf numFmtId="0" fontId="6" fillId="0" borderId="6" xfId="0" applyFont="1" applyBorder="1" applyAlignment="1" applyProtection="1">
      <alignment horizontal="right" vertical="center" shrinkToFit="1"/>
      <protection locked="0"/>
    </xf>
    <xf numFmtId="38" fontId="7" fillId="33" borderId="45" xfId="2" applyFont="1" applyFill="1" applyBorder="1" applyAlignment="1" applyProtection="1">
      <alignment vertical="center" wrapText="1"/>
      <protection locked="0"/>
    </xf>
    <xf numFmtId="38" fontId="7" fillId="33" borderId="10" xfId="2" applyFont="1" applyFill="1" applyBorder="1" applyAlignment="1" applyProtection="1">
      <alignment vertical="center" wrapText="1"/>
      <protection locked="0"/>
    </xf>
    <xf numFmtId="38" fontId="7" fillId="33" borderId="61" xfId="2" applyFont="1" applyFill="1" applyBorder="1" applyAlignment="1" applyProtection="1">
      <alignment vertical="center" wrapText="1"/>
      <protection locked="0"/>
    </xf>
    <xf numFmtId="38" fontId="7" fillId="33" borderId="21" xfId="2" applyFont="1" applyFill="1" applyBorder="1" applyAlignment="1" applyProtection="1">
      <alignment vertical="center" wrapText="1"/>
      <protection locked="0"/>
    </xf>
    <xf numFmtId="38" fontId="7" fillId="33" borderId="4" xfId="2" applyFont="1" applyFill="1" applyBorder="1" applyAlignment="1" applyProtection="1">
      <alignment vertical="center" wrapText="1"/>
      <protection locked="0"/>
    </xf>
    <xf numFmtId="38" fontId="7" fillId="33" borderId="23" xfId="2" applyFont="1" applyFill="1" applyBorder="1" applyAlignment="1" applyProtection="1">
      <alignment vertical="center"/>
      <protection locked="0"/>
    </xf>
    <xf numFmtId="38" fontId="7" fillId="33" borderId="62" xfId="2" applyFont="1" applyFill="1" applyBorder="1" applyAlignment="1" applyProtection="1">
      <alignment vertical="center" wrapText="1"/>
      <protection locked="0"/>
    </xf>
    <xf numFmtId="38" fontId="7" fillId="33" borderId="51" xfId="2" applyFont="1" applyFill="1" applyBorder="1" applyAlignment="1" applyProtection="1">
      <alignment vertical="center" wrapText="1"/>
      <protection locked="0"/>
    </xf>
    <xf numFmtId="38" fontId="7" fillId="33" borderId="63" xfId="2" applyFont="1" applyFill="1" applyBorder="1" applyAlignment="1" applyProtection="1">
      <alignment vertical="center" wrapText="1"/>
      <protection locked="0"/>
    </xf>
    <xf numFmtId="38" fontId="7" fillId="33" borderId="53" xfId="2" applyFont="1" applyFill="1" applyBorder="1" applyAlignment="1" applyProtection="1">
      <alignment vertical="center" wrapText="1"/>
      <protection locked="0"/>
    </xf>
    <xf numFmtId="38" fontId="7" fillId="33" borderId="52" xfId="2" applyFont="1" applyFill="1" applyBorder="1" applyAlignment="1" applyProtection="1">
      <alignment vertical="center" wrapText="1"/>
      <protection locked="0"/>
    </xf>
    <xf numFmtId="38" fontId="7" fillId="33" borderId="24" xfId="2" applyFont="1" applyFill="1" applyBorder="1" applyAlignment="1" applyProtection="1">
      <alignment vertical="center"/>
      <protection locked="0"/>
    </xf>
    <xf numFmtId="9" fontId="71" fillId="0" borderId="60" xfId="2" applyNumberFormat="1" applyFont="1" applyFill="1" applyBorder="1" applyAlignment="1" applyProtection="1">
      <alignment vertical="center" wrapText="1"/>
      <protection locked="0"/>
    </xf>
    <xf numFmtId="9" fontId="7" fillId="0" borderId="10" xfId="2" applyNumberFormat="1" applyFont="1" applyFill="1" applyBorder="1" applyAlignment="1" applyProtection="1">
      <alignment vertical="center" wrapText="1"/>
      <protection locked="0"/>
    </xf>
    <xf numFmtId="9" fontId="7" fillId="0" borderId="45" xfId="2" applyNumberFormat="1" applyFont="1" applyFill="1" applyBorder="1" applyAlignment="1" applyProtection="1">
      <alignment vertical="center" wrapText="1"/>
      <protection locked="0"/>
    </xf>
    <xf numFmtId="9" fontId="71" fillId="0" borderId="45" xfId="2" applyNumberFormat="1" applyFont="1" applyFill="1" applyBorder="1" applyAlignment="1" applyProtection="1">
      <alignment vertical="center" wrapText="1"/>
      <protection locked="0"/>
    </xf>
    <xf numFmtId="0" fontId="64" fillId="0" borderId="40" xfId="0" applyFont="1" applyFill="1" applyBorder="1" applyAlignment="1" applyProtection="1">
      <alignment vertical="center" wrapText="1"/>
      <protection locked="0"/>
    </xf>
    <xf numFmtId="38" fontId="7" fillId="33" borderId="45" xfId="2" applyFont="1" applyFill="1" applyBorder="1" applyAlignment="1" applyProtection="1">
      <alignment horizontal="center" vertical="center" wrapText="1"/>
      <protection locked="0"/>
    </xf>
    <xf numFmtId="38" fontId="7" fillId="33" borderId="10" xfId="2" applyFont="1" applyFill="1" applyBorder="1" applyAlignment="1" applyProtection="1">
      <alignment horizontal="center" vertical="center" wrapText="1"/>
      <protection locked="0"/>
    </xf>
    <xf numFmtId="38" fontId="7" fillId="0" borderId="61" xfId="2" applyFont="1" applyFill="1" applyBorder="1" applyAlignment="1" applyProtection="1">
      <alignment horizontal="center" vertical="center" wrapText="1"/>
      <protection locked="0"/>
    </xf>
    <xf numFmtId="38" fontId="7" fillId="33" borderId="5" xfId="2" applyFont="1" applyFill="1" applyBorder="1" applyAlignment="1" applyProtection="1">
      <alignment horizontal="center" vertical="center" wrapText="1"/>
      <protection locked="0"/>
    </xf>
    <xf numFmtId="0" fontId="0" fillId="0" borderId="0" xfId="0" applyFill="1" applyAlignment="1" applyProtection="1">
      <alignment horizontal="center" vertical="center"/>
      <protection locked="0"/>
    </xf>
    <xf numFmtId="38" fontId="7" fillId="33" borderId="60" xfId="2" applyFont="1" applyFill="1" applyBorder="1" applyAlignment="1" applyProtection="1">
      <alignment vertical="center" wrapText="1"/>
      <protection locked="0"/>
    </xf>
    <xf numFmtId="38" fontId="7" fillId="33" borderId="10" xfId="2" applyFont="1" applyFill="1" applyBorder="1" applyAlignment="1" applyProtection="1">
      <alignment vertical="center" shrinkToFit="1"/>
      <protection locked="0"/>
    </xf>
    <xf numFmtId="38" fontId="65" fillId="33" borderId="27" xfId="1" applyNumberFormat="1" applyFont="1" applyFill="1" applyBorder="1" applyProtection="1">
      <alignment vertical="center"/>
      <protection locked="0"/>
    </xf>
    <xf numFmtId="38" fontId="7" fillId="33" borderId="59" xfId="2" applyFont="1" applyFill="1" applyBorder="1" applyAlignment="1" applyProtection="1">
      <alignment vertical="center" wrapText="1"/>
      <protection locked="0"/>
    </xf>
    <xf numFmtId="3" fontId="65" fillId="33" borderId="23" xfId="1" applyNumberFormat="1" applyFont="1" applyFill="1" applyBorder="1" applyProtection="1">
      <alignment vertical="center"/>
      <protection locked="0"/>
    </xf>
    <xf numFmtId="38" fontId="65" fillId="33" borderId="24" xfId="1" applyNumberFormat="1" applyFont="1" applyFill="1" applyBorder="1" applyProtection="1">
      <alignment vertical="center"/>
      <protection locked="0"/>
    </xf>
    <xf numFmtId="38" fontId="7" fillId="33" borderId="66" xfId="2" applyFont="1" applyFill="1" applyBorder="1" applyAlignment="1" applyProtection="1">
      <alignment horizontal="center" vertical="center" wrapText="1"/>
      <protection locked="0"/>
    </xf>
    <xf numFmtId="38" fontId="7" fillId="33" borderId="2" xfId="2" applyFont="1" applyFill="1" applyBorder="1" applyAlignment="1" applyProtection="1">
      <alignment horizontal="center" vertical="center" wrapText="1"/>
      <protection locked="0"/>
    </xf>
    <xf numFmtId="38" fontId="7" fillId="33" borderId="24" xfId="3" applyNumberFormat="1" applyFont="1" applyFill="1" applyBorder="1" applyProtection="1">
      <alignment vertical="center"/>
      <protection locked="0"/>
    </xf>
    <xf numFmtId="0" fontId="64" fillId="0" borderId="40" xfId="0" applyFont="1" applyFill="1" applyBorder="1" applyAlignment="1" applyProtection="1">
      <alignment horizontal="left" vertical="center" wrapText="1"/>
      <protection locked="0"/>
    </xf>
    <xf numFmtId="0" fontId="53" fillId="0" borderId="0" xfId="0" applyFont="1" applyBorder="1" applyAlignment="1" applyProtection="1">
      <alignment vertical="center"/>
      <protection locked="0"/>
    </xf>
    <xf numFmtId="0" fontId="6" fillId="0" borderId="9" xfId="0" applyFont="1" applyBorder="1" applyAlignment="1" applyProtection="1">
      <alignment horizontal="center" vertical="center" shrinkToFit="1"/>
      <protection locked="0"/>
    </xf>
    <xf numFmtId="38" fontId="5" fillId="33" borderId="9" xfId="2" applyFont="1" applyFill="1" applyBorder="1" applyAlignment="1" applyProtection="1">
      <alignment vertical="center" shrinkToFit="1"/>
      <protection locked="0"/>
    </xf>
    <xf numFmtId="0" fontId="63" fillId="0" borderId="4" xfId="3" applyFont="1" applyFill="1" applyBorder="1" applyAlignment="1" applyProtection="1">
      <alignment vertical="center" wrapText="1"/>
      <protection locked="0"/>
    </xf>
    <xf numFmtId="0" fontId="25" fillId="0" borderId="0" xfId="0" applyFont="1" applyAlignment="1">
      <alignment vertical="center"/>
    </xf>
    <xf numFmtId="38" fontId="3" fillId="0" borderId="0" xfId="2" applyFont="1" applyFill="1" applyAlignment="1" applyProtection="1">
      <alignment vertical="center"/>
    </xf>
    <xf numFmtId="0" fontId="8" fillId="0" borderId="7" xfId="0" applyFont="1" applyBorder="1" applyAlignment="1" applyProtection="1">
      <alignment horizontal="right" vertical="center" shrinkToFit="1"/>
      <protection locked="0"/>
    </xf>
    <xf numFmtId="0" fontId="8" fillId="0" borderId="2" xfId="0" applyFont="1" applyBorder="1" applyAlignment="1" applyProtection="1">
      <alignment horizontal="right" vertical="center" shrinkToFit="1"/>
      <protection locked="0"/>
    </xf>
    <xf numFmtId="0" fontId="7" fillId="0" borderId="4" xfId="3" applyFont="1" applyFill="1" applyBorder="1" applyAlignment="1" applyProtection="1">
      <alignment vertical="center" wrapText="1"/>
      <protection locked="0"/>
    </xf>
    <xf numFmtId="0" fontId="0" fillId="0" borderId="0" xfId="3" applyFont="1" applyAlignment="1" applyProtection="1">
      <alignment horizontal="right" vertical="center"/>
      <protection locked="0"/>
    </xf>
    <xf numFmtId="38" fontId="7" fillId="0" borderId="0" xfId="2" applyFont="1" applyFill="1" applyBorder="1" applyProtection="1">
      <protection locked="0"/>
    </xf>
    <xf numFmtId="38" fontId="7" fillId="0" borderId="10" xfId="2" applyFont="1" applyFill="1" applyBorder="1" applyAlignment="1" applyProtection="1">
      <alignment horizontal="right" vertical="center" wrapText="1"/>
    </xf>
    <xf numFmtId="38" fontId="7" fillId="33" borderId="51" xfId="2" applyFont="1" applyFill="1" applyBorder="1" applyAlignment="1" applyProtection="1">
      <alignment horizontal="right" vertical="center" wrapText="1"/>
      <protection locked="0"/>
    </xf>
    <xf numFmtId="0" fontId="63" fillId="0" borderId="42" xfId="0" applyFont="1" applyBorder="1" applyAlignment="1" applyProtection="1">
      <alignment vertical="center"/>
      <protection locked="0"/>
    </xf>
    <xf numFmtId="0" fontId="71" fillId="0" borderId="40" xfId="0" applyFont="1" applyBorder="1" applyAlignment="1" applyProtection="1">
      <alignment horizontal="left" vertical="center" wrapText="1"/>
      <protection locked="0"/>
    </xf>
    <xf numFmtId="0" fontId="7" fillId="0" borderId="0" xfId="0" applyFont="1" applyBorder="1" applyProtection="1">
      <protection locked="0"/>
    </xf>
    <xf numFmtId="0" fontId="71" fillId="0" borderId="43" xfId="0" applyFont="1" applyBorder="1" applyAlignment="1" applyProtection="1">
      <alignment horizontal="left" vertical="center" wrapText="1"/>
      <protection locked="0"/>
    </xf>
    <xf numFmtId="0" fontId="7" fillId="0" borderId="61" xfId="0" applyFont="1" applyBorder="1" applyProtection="1">
      <protection locked="0"/>
    </xf>
    <xf numFmtId="38" fontId="7" fillId="0" borderId="51" xfId="2" applyFont="1" applyFill="1" applyBorder="1" applyAlignment="1" applyProtection="1">
      <alignment horizontal="right" vertical="center" wrapText="1"/>
    </xf>
    <xf numFmtId="38" fontId="7" fillId="0" borderId="63" xfId="2" applyFont="1" applyFill="1" applyBorder="1" applyAlignment="1" applyProtection="1">
      <alignment horizontal="right" vertical="center" wrapText="1"/>
      <protection locked="0"/>
    </xf>
    <xf numFmtId="179" fontId="7" fillId="0" borderId="10" xfId="2" applyNumberFormat="1" applyFont="1" applyFill="1" applyBorder="1" applyAlignment="1" applyProtection="1">
      <alignment vertical="center"/>
    </xf>
    <xf numFmtId="38" fontId="7" fillId="0" borderId="61" xfId="2" applyFont="1" applyFill="1" applyBorder="1" applyAlignment="1" applyProtection="1">
      <alignment horizontal="right" vertical="center" wrapText="1"/>
      <protection locked="0"/>
    </xf>
    <xf numFmtId="38" fontId="7" fillId="33" borderId="10" xfId="2" applyFont="1" applyFill="1" applyBorder="1" applyAlignment="1" applyProtection="1">
      <alignment horizontal="right" vertical="center" wrapText="1"/>
      <protection locked="0"/>
    </xf>
    <xf numFmtId="179" fontId="7" fillId="0" borderId="21" xfId="0" applyNumberFormat="1" applyFont="1" applyBorder="1" applyAlignment="1" applyProtection="1">
      <alignment vertical="center" wrapText="1"/>
      <protection locked="0"/>
    </xf>
    <xf numFmtId="38" fontId="7" fillId="33" borderId="21" xfId="2" applyFont="1" applyFill="1" applyBorder="1" applyAlignment="1" applyProtection="1">
      <alignment horizontal="right" vertical="center" wrapText="1"/>
      <protection locked="0"/>
    </xf>
    <xf numFmtId="38" fontId="7" fillId="33" borderId="53" xfId="2" applyFont="1" applyFill="1" applyBorder="1" applyAlignment="1" applyProtection="1">
      <alignment horizontal="right" vertical="center" wrapText="1"/>
      <protection locked="0"/>
    </xf>
    <xf numFmtId="38" fontId="7" fillId="33" borderId="61" xfId="2" applyFont="1" applyFill="1" applyBorder="1" applyAlignment="1" applyProtection="1">
      <alignment horizontal="right" vertical="center" wrapText="1"/>
      <protection locked="0"/>
    </xf>
    <xf numFmtId="38" fontId="7" fillId="33" borderId="63" xfId="2" applyFont="1" applyFill="1" applyBorder="1" applyAlignment="1" applyProtection="1">
      <alignment horizontal="right" vertical="center" wrapText="1"/>
      <protection locked="0"/>
    </xf>
    <xf numFmtId="0" fontId="7" fillId="0" borderId="28" xfId="0" applyFont="1" applyBorder="1" applyProtection="1">
      <protection locked="0"/>
    </xf>
    <xf numFmtId="38" fontId="7" fillId="0" borderId="28" xfId="2" applyFont="1" applyFill="1" applyBorder="1" applyAlignment="1" applyProtection="1">
      <alignment horizontal="right" vertical="center" wrapText="1"/>
      <protection locked="0"/>
    </xf>
    <xf numFmtId="38" fontId="7" fillId="0" borderId="65" xfId="2" applyFont="1" applyFill="1" applyBorder="1" applyAlignment="1" applyProtection="1">
      <alignment horizontal="right" vertical="center" wrapText="1"/>
      <protection locked="0"/>
    </xf>
    <xf numFmtId="179" fontId="7" fillId="0" borderId="61" xfId="0" applyNumberFormat="1" applyFont="1" applyBorder="1" applyAlignment="1" applyProtection="1">
      <alignment vertical="center" wrapText="1"/>
      <protection locked="0"/>
    </xf>
    <xf numFmtId="179" fontId="7" fillId="33" borderId="61" xfId="2" applyNumberFormat="1" applyFont="1" applyFill="1" applyBorder="1" applyAlignment="1" applyProtection="1">
      <alignment vertical="center"/>
      <protection locked="0"/>
    </xf>
    <xf numFmtId="0" fontId="7" fillId="0" borderId="45" xfId="0" applyFont="1" applyBorder="1" applyAlignment="1" applyProtection="1">
      <alignment horizontal="left" vertical="center" wrapText="1" indent="1"/>
      <protection locked="0"/>
    </xf>
    <xf numFmtId="0" fontId="7" fillId="0" borderId="62" xfId="0" applyFont="1" applyBorder="1" applyAlignment="1" applyProtection="1">
      <alignment horizontal="left" vertical="center" wrapText="1" indent="1"/>
      <protection locked="0"/>
    </xf>
    <xf numFmtId="0" fontId="5" fillId="0" borderId="0" xfId="0" applyFont="1" applyAlignment="1" applyProtection="1">
      <alignment horizontal="center" vertical="center"/>
      <protection locked="0"/>
    </xf>
    <xf numFmtId="0" fontId="5" fillId="0" borderId="0" xfId="0" applyFont="1" applyProtection="1">
      <protection locked="0"/>
    </xf>
    <xf numFmtId="0" fontId="17" fillId="0" borderId="0" xfId="0" applyFont="1" applyBorder="1" applyAlignment="1" applyProtection="1">
      <alignment horizontal="left" vertical="top" wrapText="1"/>
      <protection locked="0"/>
    </xf>
    <xf numFmtId="0" fontId="5" fillId="0" borderId="6"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12" xfId="0" applyFont="1" applyBorder="1" applyAlignment="1" applyProtection="1">
      <alignment horizontal="left" vertical="center" shrinkToFit="1"/>
    </xf>
    <xf numFmtId="0" fontId="5" fillId="0" borderId="0" xfId="0" applyFont="1" applyAlignment="1" applyProtection="1">
      <alignment horizontal="left" vertical="center" shrinkToFit="1"/>
      <protection locked="0"/>
    </xf>
    <xf numFmtId="0" fontId="6" fillId="0" borderId="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0" xfId="0" applyFont="1" applyAlignment="1" applyProtection="1">
      <alignment horizontal="left" vertical="top" shrinkToFit="1"/>
      <protection locked="0"/>
    </xf>
    <xf numFmtId="0" fontId="5" fillId="0" borderId="6"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3" fillId="0" borderId="6" xfId="0" applyFont="1" applyBorder="1" applyAlignment="1" applyProtection="1">
      <alignment horizontal="center" vertical="center"/>
    </xf>
    <xf numFmtId="0" fontId="53" fillId="0" borderId="0" xfId="0" applyFont="1" applyBorder="1" applyAlignment="1" applyProtection="1">
      <alignment horizontal="center" vertical="center"/>
    </xf>
    <xf numFmtId="0" fontId="53" fillId="0" borderId="12" xfId="0" applyFont="1" applyBorder="1" applyAlignment="1" applyProtection="1">
      <alignment horizontal="center" vertical="center"/>
    </xf>
    <xf numFmtId="3" fontId="6" fillId="0" borderId="4" xfId="0" applyNumberFormat="1" applyFont="1" applyBorder="1" applyAlignment="1" applyProtection="1">
      <alignment horizontal="center" vertical="center" shrinkToFit="1"/>
      <protection locked="0"/>
    </xf>
    <xf numFmtId="3" fontId="6" fillId="0" borderId="2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0" fontId="5" fillId="0" borderId="0" xfId="0" applyFont="1" applyBorder="1" applyAlignment="1" applyProtection="1">
      <alignment horizontal="left" vertical="top" shrinkToFit="1"/>
      <protection locked="0"/>
    </xf>
    <xf numFmtId="0" fontId="6" fillId="0" borderId="8" xfId="0"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8" fillId="0" borderId="2"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5" fillId="0" borderId="0" xfId="0" applyFont="1" applyAlignment="1" applyProtection="1">
      <alignment horizontal="left" vertical="center" wrapText="1" indent="3"/>
      <protection locked="0"/>
    </xf>
    <xf numFmtId="0" fontId="56" fillId="0" borderId="0" xfId="0" applyFont="1" applyBorder="1" applyAlignment="1" applyProtection="1">
      <alignment horizontal="left" vertical="center" wrapText="1" shrinkToFit="1"/>
    </xf>
    <xf numFmtId="0" fontId="6" fillId="0" borderId="2" xfId="0" applyFont="1" applyBorder="1" applyAlignment="1" applyProtection="1">
      <alignment horizontal="center" vertical="center" shrinkToFit="1"/>
      <protection locked="0"/>
    </xf>
    <xf numFmtId="0" fontId="0" fillId="0" borderId="7"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6" fillId="0" borderId="9" xfId="0" applyFont="1" applyBorder="1" applyAlignment="1" applyProtection="1">
      <alignment horizontal="center" vertical="center" shrinkToFit="1"/>
      <protection locked="0"/>
    </xf>
    <xf numFmtId="0" fontId="6" fillId="0" borderId="5" xfId="0" applyFont="1" applyBorder="1" applyAlignment="1" applyProtection="1">
      <alignment vertical="center" shrinkToFit="1"/>
      <protection locked="0"/>
    </xf>
    <xf numFmtId="0" fontId="0" fillId="0" borderId="11" xfId="0" applyBorder="1" applyAlignment="1" applyProtection="1">
      <alignment vertical="center" shrinkToFit="1"/>
      <protection locked="0"/>
    </xf>
    <xf numFmtId="0" fontId="5" fillId="0" borderId="0"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wrapText="1" shrinkToFit="1"/>
      <protection locked="0"/>
    </xf>
    <xf numFmtId="0" fontId="8" fillId="0" borderId="7" xfId="0" applyFont="1" applyBorder="1" applyAlignment="1" applyProtection="1">
      <alignment horizontal="center" vertical="center" wrapText="1" shrinkToFit="1"/>
      <protection locked="0"/>
    </xf>
    <xf numFmtId="0" fontId="8" fillId="0" borderId="9" xfId="0" applyFont="1" applyBorder="1" applyAlignment="1" applyProtection="1">
      <alignment horizontal="center" vertical="center" wrapText="1" shrinkToFit="1"/>
      <protection locked="0"/>
    </xf>
    <xf numFmtId="0" fontId="6" fillId="0" borderId="7"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shrinkToFit="1"/>
      <protection locked="0"/>
    </xf>
    <xf numFmtId="0" fontId="0" fillId="0" borderId="7" xfId="0" applyBorder="1" applyAlignment="1" applyProtection="1">
      <alignment vertical="center" wrapText="1" shrinkToFit="1"/>
      <protection locked="0"/>
    </xf>
    <xf numFmtId="0" fontId="0" fillId="0" borderId="9" xfId="0" applyBorder="1" applyAlignment="1" applyProtection="1">
      <alignment vertical="center" wrapText="1" shrinkToFit="1"/>
      <protection locked="0"/>
    </xf>
    <xf numFmtId="0" fontId="15" fillId="0" borderId="1" xfId="0" applyFont="1" applyBorder="1" applyAlignment="1" applyProtection="1">
      <alignment horizontal="center" vertical="center" wrapText="1" shrinkToFit="1"/>
      <protection locked="0"/>
    </xf>
    <xf numFmtId="0" fontId="14" fillId="0" borderId="6" xfId="0" applyFont="1" applyBorder="1" applyAlignment="1" applyProtection="1">
      <alignment vertical="center" wrapText="1" shrinkToFit="1"/>
      <protection locked="0"/>
    </xf>
    <xf numFmtId="0" fontId="14" fillId="0" borderId="8" xfId="0" applyFont="1" applyBorder="1" applyAlignment="1" applyProtection="1">
      <alignment vertical="center" wrapText="1" shrinkToFit="1"/>
      <protection locked="0"/>
    </xf>
    <xf numFmtId="0" fontId="24" fillId="0" borderId="7" xfId="0" applyFont="1" applyBorder="1" applyAlignment="1" applyProtection="1">
      <alignment vertical="center" wrapText="1" shrinkToFit="1"/>
      <protection locked="0"/>
    </xf>
    <xf numFmtId="0" fontId="24" fillId="0" borderId="9" xfId="0" applyFont="1" applyBorder="1" applyAlignment="1" applyProtection="1">
      <alignment vertical="center" wrapText="1" shrinkToFit="1"/>
      <protection locked="0"/>
    </xf>
    <xf numFmtId="0" fontId="6" fillId="0" borderId="4"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wrapText="1" shrinkToFit="1"/>
      <protection locked="0"/>
    </xf>
    <xf numFmtId="0" fontId="6" fillId="0" borderId="9" xfId="0" applyFont="1" applyBorder="1" applyAlignment="1" applyProtection="1">
      <alignment horizontal="center" vertical="center" wrapText="1" shrinkToFit="1"/>
      <protection locked="0"/>
    </xf>
    <xf numFmtId="0" fontId="15" fillId="0" borderId="2" xfId="0" applyFont="1" applyBorder="1" applyAlignment="1" applyProtection="1">
      <alignment horizontal="center" vertical="center" wrapText="1" shrinkToFit="1"/>
      <protection locked="0"/>
    </xf>
    <xf numFmtId="0" fontId="15" fillId="0" borderId="7" xfId="0" applyFont="1" applyBorder="1" applyAlignment="1" applyProtection="1">
      <alignment horizontal="center" vertical="center" wrapText="1" shrinkToFit="1"/>
      <protection locked="0"/>
    </xf>
    <xf numFmtId="0" fontId="15" fillId="0" borderId="9" xfId="0" applyFont="1" applyBorder="1" applyAlignment="1" applyProtection="1">
      <alignment horizontal="center" vertical="center" wrapText="1" shrinkToFit="1"/>
      <protection locked="0"/>
    </xf>
    <xf numFmtId="0" fontId="25" fillId="0" borderId="0" xfId="0" applyFont="1" applyAlignment="1" applyProtection="1">
      <alignment horizontal="left" vertical="center"/>
      <protection locked="0"/>
    </xf>
    <xf numFmtId="0" fontId="5" fillId="0" borderId="0" xfId="0" applyFont="1" applyAlignment="1" applyProtection="1">
      <alignment horizontal="left" vertical="center" wrapText="1" shrinkToFit="1"/>
      <protection locked="0"/>
    </xf>
    <xf numFmtId="0" fontId="6" fillId="0" borderId="6" xfId="0" applyFont="1" applyBorder="1" applyAlignment="1" applyProtection="1">
      <alignment horizontal="center" vertical="center" shrinkToFit="1"/>
      <protection locked="0"/>
    </xf>
    <xf numFmtId="0" fontId="5" fillId="0" borderId="0" xfId="0" applyFont="1" applyAlignment="1" applyProtection="1">
      <alignment horizontal="left" vertical="top" wrapText="1" shrinkToFit="1"/>
      <protection locked="0"/>
    </xf>
    <xf numFmtId="3" fontId="6" fillId="0" borderId="2" xfId="0" applyNumberFormat="1" applyFont="1" applyBorder="1" applyAlignment="1" applyProtection="1">
      <alignment horizontal="center" vertical="center" shrinkToFit="1"/>
      <protection locked="0"/>
    </xf>
    <xf numFmtId="3" fontId="6" fillId="0" borderId="9" xfId="0" applyNumberFormat="1" applyFont="1" applyBorder="1" applyAlignment="1" applyProtection="1">
      <alignment horizontal="center" vertical="center" shrinkToFit="1"/>
      <protection locked="0"/>
    </xf>
    <xf numFmtId="3" fontId="6" fillId="0" borderId="1" xfId="0" applyNumberFormat="1" applyFont="1" applyBorder="1" applyAlignment="1" applyProtection="1">
      <alignment vertical="center" shrinkToFit="1"/>
    </xf>
    <xf numFmtId="3" fontId="6" fillId="0" borderId="5" xfId="0" applyNumberFormat="1" applyFont="1" applyBorder="1" applyAlignment="1" applyProtection="1">
      <alignment vertical="center" shrinkToFit="1"/>
    </xf>
    <xf numFmtId="3" fontId="6" fillId="0" borderId="8" xfId="0" applyNumberFormat="1" applyFont="1" applyBorder="1" applyAlignment="1" applyProtection="1">
      <alignment vertical="center" shrinkToFit="1"/>
    </xf>
    <xf numFmtId="3" fontId="6" fillId="0" borderId="11" xfId="0" applyNumberFormat="1" applyFont="1" applyBorder="1" applyAlignment="1" applyProtection="1">
      <alignment vertical="center" shrinkToFit="1"/>
    </xf>
    <xf numFmtId="3" fontId="6" fillId="0" borderId="4" xfId="0" applyNumberFormat="1" applyFont="1" applyBorder="1" applyAlignment="1" applyProtection="1">
      <alignment vertical="center" shrinkToFit="1"/>
    </xf>
    <xf numFmtId="3" fontId="6" fillId="0" borderId="21" xfId="0" applyNumberFormat="1" applyFont="1" applyBorder="1" applyAlignment="1" applyProtection="1">
      <alignment vertical="center" shrinkToFit="1"/>
    </xf>
    <xf numFmtId="0" fontId="15" fillId="0" borderId="5" xfId="0" applyFont="1" applyBorder="1" applyAlignment="1" applyProtection="1">
      <alignment horizontal="center" vertical="center" wrapText="1" shrinkToFit="1"/>
      <protection locked="0"/>
    </xf>
    <xf numFmtId="0" fontId="15" fillId="0" borderId="6" xfId="0" applyFont="1" applyBorder="1" applyAlignment="1" applyProtection="1">
      <alignment horizontal="center" vertical="center" wrapText="1" shrinkToFit="1"/>
      <protection locked="0"/>
    </xf>
    <xf numFmtId="0" fontId="15" fillId="0" borderId="12" xfId="0" applyFont="1" applyBorder="1" applyAlignment="1" applyProtection="1">
      <alignment horizontal="center" vertical="center" wrapText="1" shrinkToFit="1"/>
      <protection locked="0"/>
    </xf>
    <xf numFmtId="0" fontId="15" fillId="0" borderId="8"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5" fillId="0" borderId="6"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Border="1" applyAlignment="1" applyProtection="1">
      <alignment horizontal="left" vertical="top" wrapText="1"/>
      <protection locked="0"/>
    </xf>
    <xf numFmtId="0" fontId="18" fillId="0" borderId="0" xfId="0" applyFont="1" applyBorder="1" applyAlignment="1" applyProtection="1">
      <alignment horizontal="left" vertical="top" shrinkToFit="1"/>
      <protection locked="0"/>
    </xf>
    <xf numFmtId="0" fontId="6" fillId="0" borderId="22"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indent="2"/>
      <protection locked="0"/>
    </xf>
    <xf numFmtId="3" fontId="6" fillId="0" borderId="7" xfId="0" applyNumberFormat="1" applyFont="1" applyBorder="1" applyAlignment="1" applyProtection="1">
      <alignment horizontal="center" vertical="center" shrinkToFit="1"/>
      <protection locked="0"/>
    </xf>
    <xf numFmtId="3" fontId="6" fillId="0" borderId="6" xfId="0" applyNumberFormat="1" applyFont="1" applyBorder="1" applyAlignment="1" applyProtection="1">
      <alignment vertical="center" shrinkToFit="1"/>
    </xf>
    <xf numFmtId="3" fontId="6" fillId="0" borderId="12" xfId="0" applyNumberFormat="1" applyFont="1" applyBorder="1" applyAlignment="1" applyProtection="1">
      <alignment vertical="center" shrinkToFit="1"/>
    </xf>
    <xf numFmtId="0" fontId="6" fillId="0" borderId="10" xfId="0" applyFont="1" applyBorder="1" applyAlignment="1" applyProtection="1">
      <alignment horizontal="center" vertical="center" shrinkToFit="1"/>
      <protection locked="0"/>
    </xf>
    <xf numFmtId="3" fontId="6" fillId="0" borderId="10" xfId="0" applyNumberFormat="1" applyFont="1" applyBorder="1" applyAlignment="1" applyProtection="1">
      <alignment horizontal="center" vertical="center" shrinkToFit="1"/>
      <protection locked="0"/>
    </xf>
    <xf numFmtId="3" fontId="6" fillId="0" borderId="10" xfId="2" applyNumberFormat="1" applyFont="1" applyBorder="1" applyAlignment="1" applyProtection="1">
      <alignment vertical="center" shrinkToFit="1"/>
    </xf>
    <xf numFmtId="0" fontId="5" fillId="0" borderId="0" xfId="0" applyFont="1" applyAlignment="1" applyProtection="1">
      <alignment horizontal="left" vertical="center" indent="2"/>
      <protection locked="0"/>
    </xf>
    <xf numFmtId="0" fontId="5" fillId="0" borderId="8" xfId="0" applyFont="1" applyBorder="1" applyAlignment="1" applyProtection="1">
      <alignment horizontal="left" vertical="center" shrinkToFit="1"/>
      <protection locked="0"/>
    </xf>
    <xf numFmtId="0" fontId="5" fillId="0" borderId="41"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7" fillId="0" borderId="27"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63" fillId="0" borderId="57" xfId="0" applyFont="1" applyFill="1" applyBorder="1" applyAlignment="1" applyProtection="1">
      <alignment horizontal="center" vertical="center"/>
    </xf>
    <xf numFmtId="0" fontId="63" fillId="0" borderId="58" xfId="0" applyFont="1" applyFill="1" applyBorder="1" applyAlignment="1" applyProtection="1">
      <alignment horizontal="center" vertical="center"/>
    </xf>
    <xf numFmtId="0" fontId="63" fillId="0" borderId="59" xfId="0" applyFont="1" applyFill="1" applyBorder="1" applyAlignment="1" applyProtection="1">
      <alignment horizontal="center" vertical="center"/>
    </xf>
    <xf numFmtId="38" fontId="3" fillId="0" borderId="0" xfId="2" applyFont="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63" fillId="0" borderId="57" xfId="0" applyFont="1" applyBorder="1" applyAlignment="1" applyProtection="1">
      <alignment horizontal="center" vertical="center"/>
      <protection locked="0"/>
    </xf>
    <xf numFmtId="0" fontId="63" fillId="0" borderId="58" xfId="0" applyFont="1" applyBorder="1" applyAlignment="1" applyProtection="1">
      <alignment horizontal="center" vertical="center"/>
      <protection locked="0"/>
    </xf>
    <xf numFmtId="0" fontId="63" fillId="0" borderId="59" xfId="0" applyFont="1" applyBorder="1" applyAlignment="1" applyProtection="1">
      <alignment horizontal="center" vertical="center"/>
      <protection locked="0"/>
    </xf>
    <xf numFmtId="0" fontId="63" fillId="0" borderId="68" xfId="0" applyFont="1" applyBorder="1" applyAlignment="1" applyProtection="1">
      <alignment horizontal="center" vertical="center"/>
      <protection locked="0"/>
    </xf>
    <xf numFmtId="0" fontId="63" fillId="0" borderId="64" xfId="0" applyFont="1" applyBorder="1" applyAlignment="1" applyProtection="1">
      <alignment horizontal="center" vertical="center"/>
      <protection locked="0"/>
    </xf>
    <xf numFmtId="0" fontId="3" fillId="0" borderId="0" xfId="2" applyNumberFormat="1" applyFont="1" applyAlignment="1" applyProtection="1">
      <alignment horizontal="left" vertical="center"/>
    </xf>
    <xf numFmtId="0" fontId="7" fillId="0" borderId="25" xfId="3" applyFont="1" applyFill="1" applyBorder="1" applyAlignment="1" applyProtection="1">
      <alignment horizontal="center" vertical="center" shrinkToFit="1"/>
    </xf>
    <xf numFmtId="0" fontId="7" fillId="0" borderId="47" xfId="3" applyFont="1" applyFill="1" applyBorder="1" applyAlignment="1" applyProtection="1">
      <alignment horizontal="center" vertical="center" shrinkToFit="1"/>
    </xf>
    <xf numFmtId="0" fontId="7" fillId="0" borderId="43" xfId="3" applyFont="1" applyFill="1" applyBorder="1" applyAlignment="1" applyProtection="1">
      <alignment horizontal="center" vertical="center" shrinkToFit="1"/>
    </xf>
    <xf numFmtId="0" fontId="7" fillId="0" borderId="46" xfId="3" applyFont="1" applyFill="1" applyBorder="1" applyAlignment="1" applyProtection="1">
      <alignment horizontal="center" vertical="center" shrinkToFit="1"/>
    </xf>
    <xf numFmtId="0" fontId="63" fillId="0" borderId="48" xfId="0" applyFont="1" applyFill="1" applyBorder="1" applyAlignment="1" applyProtection="1">
      <alignment horizontal="center" vertical="center"/>
    </xf>
    <xf numFmtId="0" fontId="63" fillId="0" borderId="68" xfId="0" applyFont="1" applyFill="1" applyBorder="1" applyAlignment="1" applyProtection="1">
      <alignment horizontal="center" vertical="center"/>
    </xf>
    <xf numFmtId="0" fontId="63" fillId="0" borderId="69" xfId="0" applyFont="1" applyFill="1" applyBorder="1" applyAlignment="1" applyProtection="1">
      <alignment horizontal="center" vertical="center"/>
    </xf>
    <xf numFmtId="0" fontId="63" fillId="0" borderId="70" xfId="0" applyFont="1" applyFill="1" applyBorder="1" applyAlignment="1" applyProtection="1">
      <alignment horizontal="center" vertical="center"/>
    </xf>
    <xf numFmtId="0" fontId="7" fillId="0" borderId="25" xfId="3" applyFont="1" applyFill="1" applyBorder="1" applyAlignment="1" applyProtection="1">
      <alignment horizontal="center" vertical="center" shrinkToFit="1"/>
      <protection locked="0"/>
    </xf>
    <xf numFmtId="0" fontId="7" fillId="0" borderId="47" xfId="3" applyFont="1" applyFill="1" applyBorder="1" applyAlignment="1" applyProtection="1">
      <alignment horizontal="center" vertical="center" shrinkToFit="1"/>
      <protection locked="0"/>
    </xf>
    <xf numFmtId="0" fontId="7" fillId="0" borderId="43" xfId="3" applyFont="1" applyFill="1" applyBorder="1" applyAlignment="1" applyProtection="1">
      <alignment horizontal="center" vertical="center" shrinkToFit="1"/>
      <protection locked="0"/>
    </xf>
    <xf numFmtId="0" fontId="7" fillId="0" borderId="46" xfId="3" applyFont="1" applyFill="1" applyBorder="1" applyAlignment="1" applyProtection="1">
      <alignment horizontal="center" vertical="center" shrinkToFit="1"/>
      <protection locked="0"/>
    </xf>
    <xf numFmtId="0" fontId="63" fillId="0" borderId="69" xfId="0" applyFont="1" applyBorder="1" applyAlignment="1" applyProtection="1">
      <alignment horizontal="center" vertical="center"/>
      <protection locked="0"/>
    </xf>
    <xf numFmtId="0" fontId="3" fillId="0" borderId="0" xfId="0" applyFont="1" applyAlignment="1" applyProtection="1">
      <alignment horizontal="center" vertical="center"/>
    </xf>
    <xf numFmtId="0" fontId="7" fillId="0" borderId="48" xfId="0" applyFont="1" applyFill="1" applyBorder="1" applyAlignment="1" applyProtection="1">
      <alignment horizontal="center" vertical="center"/>
      <protection locked="0"/>
    </xf>
    <xf numFmtId="0" fontId="7" fillId="0" borderId="60" xfId="0" applyFont="1" applyFill="1" applyBorder="1" applyAlignment="1" applyProtection="1">
      <alignment horizontal="center" vertical="center"/>
      <protection locked="0"/>
    </xf>
    <xf numFmtId="38" fontId="3" fillId="0" borderId="0" xfId="2" applyFont="1" applyFill="1" applyAlignment="1" applyProtection="1">
      <alignment horizontal="left" vertical="center"/>
    </xf>
    <xf numFmtId="0" fontId="63" fillId="0" borderId="48" xfId="0" applyFont="1" applyFill="1" applyBorder="1" applyAlignment="1" applyProtection="1">
      <alignment horizontal="center" vertical="center"/>
      <protection locked="0"/>
    </xf>
    <xf numFmtId="0" fontId="63" fillId="0" borderId="64" xfId="0" applyFont="1" applyFill="1" applyBorder="1" applyAlignment="1" applyProtection="1">
      <alignment horizontal="center" vertical="center"/>
      <protection locked="0"/>
    </xf>
    <xf numFmtId="38" fontId="3" fillId="0" borderId="0" xfId="2" applyFont="1" applyFill="1" applyAlignment="1" applyProtection="1">
      <alignment horizontal="center" vertical="center"/>
    </xf>
    <xf numFmtId="0" fontId="3" fillId="0" borderId="0" xfId="0" applyFont="1" applyFill="1" applyAlignment="1" applyProtection="1">
      <alignment horizontal="center" vertical="center"/>
    </xf>
    <xf numFmtId="0" fontId="7" fillId="0" borderId="4" xfId="0" applyFont="1" applyFill="1" applyBorder="1" applyAlignment="1" applyProtection="1">
      <alignment horizontal="center" vertical="center"/>
      <protection locked="0"/>
    </xf>
    <xf numFmtId="0" fontId="7" fillId="0" borderId="44" xfId="3" applyFont="1" applyFill="1" applyBorder="1" applyAlignment="1" applyProtection="1">
      <alignment horizontal="center" vertical="center" shrinkToFit="1"/>
      <protection locked="0"/>
    </xf>
    <xf numFmtId="0" fontId="7" fillId="0" borderId="56" xfId="3" applyFont="1" applyFill="1" applyBorder="1" applyAlignment="1" applyProtection="1">
      <alignment horizontal="center" vertical="center" shrinkToFit="1"/>
      <protection locked="0"/>
    </xf>
    <xf numFmtId="0" fontId="25" fillId="0" borderId="0" xfId="0" applyFont="1" applyAlignment="1" applyProtection="1">
      <alignment horizontal="left" vertical="center" shrinkToFit="1"/>
      <protection locked="0"/>
    </xf>
    <xf numFmtId="3" fontId="6" fillId="33" borderId="1" xfId="0" applyNumberFormat="1" applyFont="1" applyFill="1" applyBorder="1" applyAlignment="1" applyProtection="1">
      <alignment vertical="center" shrinkToFit="1"/>
      <protection locked="0"/>
    </xf>
    <xf numFmtId="3" fontId="6" fillId="33" borderId="5" xfId="0" applyNumberFormat="1" applyFont="1" applyFill="1" applyBorder="1" applyAlignment="1" applyProtection="1">
      <alignment vertical="center" shrinkToFit="1"/>
      <protection locked="0"/>
    </xf>
    <xf numFmtId="3" fontId="6" fillId="33" borderId="6" xfId="0" applyNumberFormat="1" applyFont="1" applyFill="1" applyBorder="1" applyAlignment="1" applyProtection="1">
      <alignment vertical="center" shrinkToFit="1"/>
      <protection locked="0"/>
    </xf>
    <xf numFmtId="3" fontId="6" fillId="33" borderId="12" xfId="0" applyNumberFormat="1" applyFont="1" applyFill="1" applyBorder="1" applyAlignment="1" applyProtection="1">
      <alignment vertical="center" shrinkToFit="1"/>
      <protection locked="0"/>
    </xf>
    <xf numFmtId="3" fontId="6" fillId="33" borderId="8" xfId="0" applyNumberFormat="1" applyFont="1" applyFill="1" applyBorder="1" applyAlignment="1" applyProtection="1">
      <alignment vertical="center" shrinkToFit="1"/>
      <protection locked="0"/>
    </xf>
    <xf numFmtId="3" fontId="6" fillId="33" borderId="11" xfId="0" applyNumberFormat="1" applyFont="1" applyFill="1" applyBorder="1" applyAlignment="1" applyProtection="1">
      <alignment vertical="center" shrinkToFit="1"/>
      <protection locked="0"/>
    </xf>
    <xf numFmtId="0" fontId="53" fillId="0" borderId="0" xfId="0" applyFont="1" applyBorder="1" applyAlignment="1" applyProtection="1">
      <alignment horizontal="left" vertical="top" wrapText="1"/>
      <protection locked="0"/>
    </xf>
    <xf numFmtId="0" fontId="25" fillId="0" borderId="0" xfId="0" applyFont="1" applyBorder="1" applyAlignment="1" applyProtection="1">
      <alignment horizontal="center" vertical="center" wrapText="1"/>
      <protection locked="0"/>
    </xf>
    <xf numFmtId="0" fontId="5" fillId="0" borderId="0" xfId="0" applyFont="1" applyAlignment="1" applyProtection="1">
      <alignment horizontal="left" vertical="center" indent="2" shrinkToFit="1"/>
      <protection locked="0"/>
    </xf>
    <xf numFmtId="0" fontId="25" fillId="0" borderId="0" xfId="0" applyFont="1" applyAlignment="1" applyProtection="1">
      <alignment horizontal="left" vertical="center" indent="2" shrinkToFit="1"/>
      <protection locked="0"/>
    </xf>
    <xf numFmtId="3" fontId="6" fillId="33" borderId="4" xfId="0" applyNumberFormat="1" applyFont="1" applyFill="1" applyBorder="1" applyAlignment="1" applyProtection="1">
      <alignment vertical="center" shrinkToFit="1"/>
      <protection locked="0"/>
    </xf>
    <xf numFmtId="3" fontId="6" fillId="33" borderId="21" xfId="0" applyNumberFormat="1" applyFont="1" applyFill="1" applyBorder="1" applyAlignment="1" applyProtection="1">
      <alignment vertical="center" shrinkToFit="1"/>
      <protection locked="0"/>
    </xf>
    <xf numFmtId="0" fontId="53" fillId="0" borderId="0" xfId="0" applyFont="1" applyAlignment="1" applyProtection="1">
      <alignment horizontal="left" vertical="center" shrinkToFit="1"/>
      <protection locked="0"/>
    </xf>
    <xf numFmtId="0" fontId="53" fillId="0" borderId="0" xfId="0" applyFont="1" applyAlignment="1" applyProtection="1">
      <alignment horizontal="left" vertical="top" wrapText="1" shrinkToFit="1"/>
      <protection locked="0"/>
    </xf>
    <xf numFmtId="3" fontId="6" fillId="33" borderId="10" xfId="2" applyNumberFormat="1" applyFont="1" applyFill="1" applyBorder="1" applyAlignment="1" applyProtection="1">
      <alignment vertical="center" shrinkToFit="1"/>
      <protection locked="0"/>
    </xf>
    <xf numFmtId="0" fontId="56" fillId="0" borderId="0" xfId="0" applyFont="1" applyBorder="1" applyAlignment="1" applyProtection="1">
      <alignment horizontal="left" vertical="center" wrapText="1" shrinkToFit="1"/>
      <protection locked="0"/>
    </xf>
    <xf numFmtId="0" fontId="53" fillId="0" borderId="0" xfId="0" applyFont="1" applyBorder="1" applyAlignment="1" applyProtection="1">
      <alignment horizontal="left" vertical="center"/>
      <protection locked="0"/>
    </xf>
    <xf numFmtId="0" fontId="5" fillId="0" borderId="6"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6"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left" vertical="center" shrinkToFit="1"/>
      <protection locked="0"/>
    </xf>
    <xf numFmtId="0" fontId="53" fillId="0" borderId="6" xfId="0"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12" xfId="0"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7" fillId="0" borderId="27"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63" fillId="0" borderId="57" xfId="0" applyFont="1" applyFill="1" applyBorder="1" applyAlignment="1" applyProtection="1">
      <alignment horizontal="center" vertical="center"/>
      <protection locked="0"/>
    </xf>
    <xf numFmtId="0" fontId="63" fillId="0" borderId="58" xfId="0" applyFont="1" applyFill="1" applyBorder="1" applyAlignment="1" applyProtection="1">
      <alignment horizontal="center" vertical="center"/>
      <protection locked="0"/>
    </xf>
    <xf numFmtId="0" fontId="63" fillId="0" borderId="59" xfId="0" applyFont="1" applyFill="1" applyBorder="1" applyAlignment="1" applyProtection="1">
      <alignment horizontal="center" vertical="center"/>
      <protection locked="0"/>
    </xf>
    <xf numFmtId="0" fontId="63" fillId="0" borderId="68" xfId="0" applyFont="1" applyFill="1" applyBorder="1" applyAlignment="1" applyProtection="1">
      <alignment horizontal="center" vertical="center"/>
      <protection locked="0"/>
    </xf>
    <xf numFmtId="0" fontId="63" fillId="0" borderId="69" xfId="0" applyFont="1" applyFill="1" applyBorder="1" applyAlignment="1" applyProtection="1">
      <alignment horizontal="center" vertical="center"/>
      <protection locked="0"/>
    </xf>
    <xf numFmtId="0" fontId="63" fillId="0" borderId="70" xfId="0" applyFont="1" applyFill="1" applyBorder="1" applyAlignment="1" applyProtection="1">
      <alignment horizontal="center" vertical="center"/>
      <protection locked="0"/>
    </xf>
    <xf numFmtId="0" fontId="0" fillId="33" borderId="0" xfId="2" applyNumberFormat="1" applyFont="1" applyFill="1" applyAlignment="1" applyProtection="1">
      <alignment horizontal="left" vertical="center"/>
      <protection locked="0"/>
    </xf>
    <xf numFmtId="0" fontId="3" fillId="33" borderId="0" xfId="2" applyNumberFormat="1" applyFont="1" applyFill="1" applyAlignment="1" applyProtection="1">
      <alignment horizontal="left" vertical="center"/>
      <protection locked="0"/>
    </xf>
    <xf numFmtId="38" fontId="0" fillId="33" borderId="0" xfId="2" applyFont="1" applyFill="1" applyAlignment="1" applyProtection="1">
      <alignment horizontal="center" vertical="center"/>
      <protection locked="0"/>
    </xf>
    <xf numFmtId="38" fontId="3" fillId="33" borderId="0" xfId="2" applyFont="1" applyFill="1" applyAlignment="1" applyProtection="1">
      <alignment horizontal="center" vertical="center"/>
      <protection locked="0"/>
    </xf>
    <xf numFmtId="0" fontId="0" fillId="33" borderId="0" xfId="0" applyFont="1" applyFill="1" applyAlignment="1" applyProtection="1">
      <alignment horizontal="center" vertical="center"/>
      <protection locked="0"/>
    </xf>
    <xf numFmtId="0" fontId="3" fillId="33" borderId="0" xfId="0" applyFont="1" applyFill="1" applyAlignment="1" applyProtection="1">
      <alignment horizontal="center" vertical="center"/>
      <protection locked="0"/>
    </xf>
    <xf numFmtId="38" fontId="3" fillId="33" borderId="0" xfId="2" applyFont="1" applyFill="1" applyAlignment="1" applyProtection="1">
      <alignment horizontal="left" vertical="center"/>
      <protection locked="0"/>
    </xf>
  </cellXfs>
  <cellStyles count="54">
    <cellStyle name="20% - アクセント 1" xfId="20" builtinId="30" customBuiltin="1"/>
    <cellStyle name="20% - アクセント 2" xfId="23" builtinId="34" customBuiltin="1"/>
    <cellStyle name="20% - アクセント 3" xfId="26" builtinId="38" customBuiltin="1"/>
    <cellStyle name="20% - アクセント 4" xfId="29" builtinId="42" customBuiltin="1"/>
    <cellStyle name="20% - アクセント 5" xfId="32" builtinId="46" customBuiltin="1"/>
    <cellStyle name="20% - アクセント 6" xfId="35" builtinId="50" customBuiltin="1"/>
    <cellStyle name="40% - アクセント 1" xfId="21" builtinId="31" customBuiltin="1"/>
    <cellStyle name="40% - アクセント 2" xfId="24" builtinId="35" customBuiltin="1"/>
    <cellStyle name="40% - アクセント 3" xfId="27" builtinId="39" customBuiltin="1"/>
    <cellStyle name="40% - アクセント 4" xfId="30" builtinId="43" customBuiltin="1"/>
    <cellStyle name="40% - アクセント 5" xfId="33" builtinId="47" customBuiltin="1"/>
    <cellStyle name="40% - アクセント 6" xfId="36" builtinId="51" customBuiltin="1"/>
    <cellStyle name="60% - アクセント 1 2" xfId="43" xr:uid="{00000000-0005-0000-0000-00000C000000}"/>
    <cellStyle name="60% - アクセント 2 2" xfId="44" xr:uid="{00000000-0005-0000-0000-00000D000000}"/>
    <cellStyle name="60% - アクセント 3 2" xfId="45" xr:uid="{00000000-0005-0000-0000-00000E000000}"/>
    <cellStyle name="60% - アクセント 4 2" xfId="46" xr:uid="{00000000-0005-0000-0000-00000F000000}"/>
    <cellStyle name="60% - アクセント 5 2" xfId="47" xr:uid="{00000000-0005-0000-0000-000010000000}"/>
    <cellStyle name="60% - アクセント 6 2" xfId="48" xr:uid="{00000000-0005-0000-0000-000011000000}"/>
    <cellStyle name="アクセント 1" xfId="19" builtinId="29" customBuiltin="1"/>
    <cellStyle name="アクセント 2" xfId="22" builtinId="33" customBuiltin="1"/>
    <cellStyle name="アクセント 3" xfId="25" builtinId="37" customBuiltin="1"/>
    <cellStyle name="アクセント 4" xfId="28" builtinId="41" customBuiltin="1"/>
    <cellStyle name="アクセント 5" xfId="31" builtinId="45" customBuiltin="1"/>
    <cellStyle name="アクセント 6" xfId="34" builtinId="49" customBuiltin="1"/>
    <cellStyle name="タイトル 2" xfId="49" xr:uid="{00000000-0005-0000-0000-000018000000}"/>
    <cellStyle name="タイトル 3" xfId="39" xr:uid="{00000000-0005-0000-0000-000019000000}"/>
    <cellStyle name="チェック セル" xfId="15" builtinId="23" customBuiltin="1"/>
    <cellStyle name="どちらでもない 2" xfId="41" xr:uid="{00000000-0005-0000-0000-00001B000000}"/>
    <cellStyle name="ハイパーリンク 2" xfId="52" xr:uid="{00000000-0005-0000-0000-00001C000000}"/>
    <cellStyle name="メモ 2" xfId="42" xr:uid="{00000000-0005-0000-0000-00001D000000}"/>
    <cellStyle name="リンク セル" xfId="14" builtinId="24" customBuiltin="1"/>
    <cellStyle name="悪い" xfId="1" builtinId="27"/>
    <cellStyle name="悪い 2" xfId="40" xr:uid="{00000000-0005-0000-0000-000020000000}"/>
    <cellStyle name="計算" xfId="13" builtinId="22" customBuiltin="1"/>
    <cellStyle name="警告文" xfId="16" builtinId="11" customBuiltin="1"/>
    <cellStyle name="桁区切り" xfId="2" builtinId="6"/>
    <cellStyle name="桁区切り 2" xfId="5" xr:uid="{00000000-0005-0000-0000-000024000000}"/>
    <cellStyle name="桁区切り 3" xfId="38" xr:uid="{00000000-0005-0000-0000-000025000000}"/>
    <cellStyle name="見出し 1" xfId="6" builtinId="16" customBuiltin="1"/>
    <cellStyle name="見出し 2" xfId="7" builtinId="17" customBuiltin="1"/>
    <cellStyle name="見出し 3" xfId="8" builtinId="18" customBuiltin="1"/>
    <cellStyle name="見出し 4" xfId="9" builtinId="19" customBuiltin="1"/>
    <cellStyle name="集計" xfId="18" builtinId="25" customBuiltin="1"/>
    <cellStyle name="出力" xfId="12" builtinId="21" customBuiltin="1"/>
    <cellStyle name="説明文" xfId="17" builtinId="53" customBuiltin="1"/>
    <cellStyle name="入力" xfId="11" builtinId="20" customBuiltin="1"/>
    <cellStyle name="標準" xfId="0" builtinId="0"/>
    <cellStyle name="標準 2" xfId="4" xr:uid="{00000000-0005-0000-0000-00002F000000}"/>
    <cellStyle name="標準 2 2" xfId="51" xr:uid="{00000000-0005-0000-0000-000030000000}"/>
    <cellStyle name="標準 2 3" xfId="53" xr:uid="{00000000-0005-0000-0000-000031000000}"/>
    <cellStyle name="標準 2 4" xfId="50" xr:uid="{00000000-0005-0000-0000-000032000000}"/>
    <cellStyle name="標準 3" xfId="37" xr:uid="{00000000-0005-0000-0000-000033000000}"/>
    <cellStyle name="標準_【畜草研】Ｈ１８えさプロ収支簿" xfId="3" xr:uid="{00000000-0005-0000-0000-000034000000}"/>
    <cellStyle name="良い" xfId="10" builtinId="26" customBuiltin="1"/>
  </cellStyles>
  <dxfs count="12">
    <dxf>
      <font>
        <color rgb="FFFF0000"/>
      </font>
    </dxf>
    <dxf>
      <font>
        <b val="0"/>
        <i val="0"/>
        <color rgb="FFFF0000"/>
      </font>
    </dxf>
    <dxf>
      <font>
        <color rgb="FFFF0000"/>
      </font>
    </dxf>
    <dxf>
      <font>
        <color rgb="FFFF0000"/>
      </font>
    </dxf>
    <dxf>
      <font>
        <b val="0"/>
        <i val="0"/>
        <color rgb="FFFF000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98788</xdr:colOff>
      <xdr:row>5</xdr:row>
      <xdr:rowOff>66675</xdr:rowOff>
    </xdr:from>
    <xdr:ext cx="2981137" cy="459100"/>
    <xdr:sp macro="" textlink="">
      <xdr:nvSpPr>
        <xdr:cNvPr id="2" name="テキスト ボックス 1">
          <a:extLst>
            <a:ext uri="{FF2B5EF4-FFF2-40B4-BE49-F238E27FC236}">
              <a16:creationId xmlns:a16="http://schemas.microsoft.com/office/drawing/2014/main" id="{2DEF48ED-3AD6-41E8-95AD-9D78C581E2A4}"/>
            </a:ext>
          </a:extLst>
        </xdr:cNvPr>
        <xdr:cNvSpPr txBox="1"/>
      </xdr:nvSpPr>
      <xdr:spPr>
        <a:xfrm>
          <a:off x="98788" y="1066800"/>
          <a:ext cx="2981137" cy="459100"/>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構成員が代表機関へ提出する「実績報告書」は</a:t>
          </a:r>
          <a:endParaRPr kumimoji="1" lang="en-US" altLang="ja-JP" sz="1100" b="1">
            <a:solidFill>
              <a:srgbClr val="FF0000"/>
            </a:solidFill>
          </a:endParaRPr>
        </a:p>
        <a:p>
          <a:r>
            <a:rPr kumimoji="1" lang="ja-JP" altLang="en-US" sz="1100" b="1">
              <a:solidFill>
                <a:srgbClr val="FF0000"/>
              </a:solidFill>
            </a:rPr>
            <a:t>代表機関あてになります。</a:t>
          </a:r>
        </a:p>
      </xdr:txBody>
    </xdr:sp>
    <xdr:clientData/>
  </xdr:oneCellAnchor>
  <xdr:twoCellAnchor>
    <xdr:from>
      <xdr:col>0</xdr:col>
      <xdr:colOff>95250</xdr:colOff>
      <xdr:row>7</xdr:row>
      <xdr:rowOff>182335</xdr:rowOff>
    </xdr:from>
    <xdr:to>
      <xdr:col>5</xdr:col>
      <xdr:colOff>228603</xdr:colOff>
      <xdr:row>9</xdr:row>
      <xdr:rowOff>47625</xdr:rowOff>
    </xdr:to>
    <xdr:sp macro="" textlink="">
      <xdr:nvSpPr>
        <xdr:cNvPr id="3" name="右中かっこ 2">
          <a:extLst>
            <a:ext uri="{FF2B5EF4-FFF2-40B4-BE49-F238E27FC236}">
              <a16:creationId xmlns:a16="http://schemas.microsoft.com/office/drawing/2014/main" id="{2181058F-E35B-4750-A7E8-736FC1D99B70}"/>
            </a:ext>
          </a:extLst>
        </xdr:cNvPr>
        <xdr:cNvSpPr/>
      </xdr:nvSpPr>
      <xdr:spPr bwMode="auto">
        <a:xfrm rot="16200000">
          <a:off x="1443719" y="234041"/>
          <a:ext cx="265340" cy="2962278"/>
        </a:xfrm>
        <a:prstGeom prst="rightBrace">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xdr:col>
      <xdr:colOff>613410</xdr:colOff>
      <xdr:row>15</xdr:row>
      <xdr:rowOff>81370</xdr:rowOff>
    </xdr:from>
    <xdr:ext cx="1508760" cy="1143000"/>
    <xdr:sp macro="" textlink="">
      <xdr:nvSpPr>
        <xdr:cNvPr id="5" name="テキスト ボックス 4">
          <a:extLst>
            <a:ext uri="{FF2B5EF4-FFF2-40B4-BE49-F238E27FC236}">
              <a16:creationId xmlns:a16="http://schemas.microsoft.com/office/drawing/2014/main" id="{92DE3633-A75C-412D-838D-899A2CA50DEE}"/>
            </a:ext>
          </a:extLst>
        </xdr:cNvPr>
        <xdr:cNvSpPr txBox="1"/>
      </xdr:nvSpPr>
      <xdr:spPr>
        <a:xfrm>
          <a:off x="737235" y="3081745"/>
          <a:ext cx="1508760" cy="1143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solidFill>
                <a:srgbClr val="FF0000"/>
              </a:solidFill>
            </a:rPr>
            <a:t>※</a:t>
          </a:r>
          <a:r>
            <a:rPr kumimoji="1" lang="ja-JP" altLang="en-US" sz="1100" b="1">
              <a:solidFill>
                <a:srgbClr val="FF0000"/>
              </a:solidFill>
            </a:rPr>
            <a:t>各欄のかっこ書き</a:t>
          </a:r>
          <a:endParaRPr kumimoji="1" lang="en-US" altLang="ja-JP" sz="1100" b="1">
            <a:solidFill>
              <a:srgbClr val="FF0000"/>
            </a:solidFill>
          </a:endParaRPr>
        </a:p>
        <a:p>
          <a:r>
            <a:rPr kumimoji="1" lang="ja-JP" altLang="en-US" sz="1100" b="1">
              <a:solidFill>
                <a:srgbClr val="FF0000"/>
              </a:solidFill>
            </a:rPr>
            <a:t>（住所）（代表機関名）等</a:t>
          </a:r>
          <a:endParaRPr kumimoji="1" lang="en-US" altLang="ja-JP" sz="1100" b="1">
            <a:solidFill>
              <a:srgbClr val="FF0000"/>
            </a:solidFill>
          </a:endParaRPr>
        </a:p>
        <a:p>
          <a:r>
            <a:rPr kumimoji="1" lang="ja-JP" altLang="en-US" sz="1100" b="1">
              <a:solidFill>
                <a:srgbClr val="FF0000"/>
              </a:solidFill>
            </a:rPr>
            <a:t>の文字は削除して入</a:t>
          </a:r>
          <a:endParaRPr kumimoji="1" lang="en-US" altLang="ja-JP" sz="1100" b="1">
            <a:solidFill>
              <a:srgbClr val="FF0000"/>
            </a:solidFill>
          </a:endParaRPr>
        </a:p>
        <a:p>
          <a:r>
            <a:rPr kumimoji="1" lang="ja-JP" altLang="en-US" sz="1100" b="1">
              <a:solidFill>
                <a:srgbClr val="FF0000"/>
              </a:solidFill>
            </a:rPr>
            <a:t>力願います。</a:t>
          </a:r>
        </a:p>
      </xdr:txBody>
    </xdr:sp>
    <xdr:clientData/>
  </xdr:oneCellAnchor>
  <xdr:twoCellAnchor>
    <xdr:from>
      <xdr:col>9</xdr:col>
      <xdr:colOff>422910</xdr:colOff>
      <xdr:row>18</xdr:row>
      <xdr:rowOff>167095</xdr:rowOff>
    </xdr:from>
    <xdr:to>
      <xdr:col>11</xdr:col>
      <xdr:colOff>89535</xdr:colOff>
      <xdr:row>21</xdr:row>
      <xdr:rowOff>5170</xdr:rowOff>
    </xdr:to>
    <xdr:sp macro="" textlink="">
      <xdr:nvSpPr>
        <xdr:cNvPr id="6" name="正方形/長方形 5">
          <a:extLst>
            <a:ext uri="{FF2B5EF4-FFF2-40B4-BE49-F238E27FC236}">
              <a16:creationId xmlns:a16="http://schemas.microsoft.com/office/drawing/2014/main" id="{57DD4A47-B91A-413A-A24D-CA1CDC7D1E08}"/>
            </a:ext>
          </a:extLst>
        </xdr:cNvPr>
        <xdr:cNvSpPr/>
      </xdr:nvSpPr>
      <xdr:spPr bwMode="auto">
        <a:xfrm>
          <a:off x="5956935" y="3767545"/>
          <a:ext cx="438150" cy="438150"/>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38100</xdr:colOff>
      <xdr:row>5</xdr:row>
      <xdr:rowOff>180975</xdr:rowOff>
    </xdr:from>
    <xdr:to>
      <xdr:col>16</xdr:col>
      <xdr:colOff>462642</xdr:colOff>
      <xdr:row>33</xdr:row>
      <xdr:rowOff>196215</xdr:rowOff>
    </xdr:to>
    <xdr:sp macro="" textlink="">
      <xdr:nvSpPr>
        <xdr:cNvPr id="7" name="右中かっこ 6">
          <a:extLst>
            <a:ext uri="{FF2B5EF4-FFF2-40B4-BE49-F238E27FC236}">
              <a16:creationId xmlns:a16="http://schemas.microsoft.com/office/drawing/2014/main" id="{588F03FE-36EA-4B81-AE59-95E6145526B6}"/>
            </a:ext>
          </a:extLst>
        </xdr:cNvPr>
        <xdr:cNvSpPr/>
      </xdr:nvSpPr>
      <xdr:spPr bwMode="auto">
        <a:xfrm>
          <a:off x="8191500" y="1181100"/>
          <a:ext cx="424542" cy="584454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942975</xdr:colOff>
      <xdr:row>31</xdr:row>
      <xdr:rowOff>123826</xdr:rowOff>
    </xdr:from>
    <xdr:to>
      <xdr:col>19</xdr:col>
      <xdr:colOff>575310</xdr:colOff>
      <xdr:row>39</xdr:row>
      <xdr:rowOff>104775</xdr:rowOff>
    </xdr:to>
    <xdr:cxnSp macro="">
      <xdr:nvCxnSpPr>
        <xdr:cNvPr id="8" name="直線矢印コネクタ 7">
          <a:extLst>
            <a:ext uri="{FF2B5EF4-FFF2-40B4-BE49-F238E27FC236}">
              <a16:creationId xmlns:a16="http://schemas.microsoft.com/office/drawing/2014/main" id="{0FCF7C49-8172-4C94-B2C4-D08CCBBAA62F}"/>
            </a:ext>
          </a:extLst>
        </xdr:cNvPr>
        <xdr:cNvCxnSpPr/>
      </xdr:nvCxnSpPr>
      <xdr:spPr bwMode="auto">
        <a:xfrm flipV="1">
          <a:off x="10096500" y="6400801"/>
          <a:ext cx="1289685" cy="189547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17</xdr:col>
      <xdr:colOff>857250</xdr:colOff>
      <xdr:row>32</xdr:row>
      <xdr:rowOff>89535</xdr:rowOff>
    </xdr:from>
    <xdr:to>
      <xdr:col>20</xdr:col>
      <xdr:colOff>108585</xdr:colOff>
      <xdr:row>39</xdr:row>
      <xdr:rowOff>180975</xdr:rowOff>
    </xdr:to>
    <xdr:cxnSp macro="">
      <xdr:nvCxnSpPr>
        <xdr:cNvPr id="9" name="直線矢印コネクタ 8">
          <a:extLst>
            <a:ext uri="{FF2B5EF4-FFF2-40B4-BE49-F238E27FC236}">
              <a16:creationId xmlns:a16="http://schemas.microsoft.com/office/drawing/2014/main" id="{7B13C1F1-1385-4B8B-964A-78E2F6495C85}"/>
            </a:ext>
          </a:extLst>
        </xdr:cNvPr>
        <xdr:cNvCxnSpPr/>
      </xdr:nvCxnSpPr>
      <xdr:spPr bwMode="auto">
        <a:xfrm flipV="1">
          <a:off x="10010775" y="6661785"/>
          <a:ext cx="1565910" cy="171069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oneCellAnchor>
    <xdr:from>
      <xdr:col>16</xdr:col>
      <xdr:colOff>476250</xdr:colOff>
      <xdr:row>17</xdr:row>
      <xdr:rowOff>47625</xdr:rowOff>
    </xdr:from>
    <xdr:ext cx="385555" cy="2652906"/>
    <xdr:sp macro="" textlink="">
      <xdr:nvSpPr>
        <xdr:cNvPr id="14" name="テキスト ボックス 13">
          <a:extLst>
            <a:ext uri="{FF2B5EF4-FFF2-40B4-BE49-F238E27FC236}">
              <a16:creationId xmlns:a16="http://schemas.microsoft.com/office/drawing/2014/main" id="{541B6F5F-275E-41A5-8BDA-06E5736FC1FB}"/>
            </a:ext>
          </a:extLst>
        </xdr:cNvPr>
        <xdr:cNvSpPr txBox="1"/>
      </xdr:nvSpPr>
      <xdr:spPr>
        <a:xfrm>
          <a:off x="8629650" y="3448050"/>
          <a:ext cx="385555" cy="26529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委託費集計より自動入力されます。</a:t>
          </a:r>
        </a:p>
      </xdr:txBody>
    </xdr:sp>
    <xdr:clientData/>
  </xdr:oneCellAnchor>
  <xdr:twoCellAnchor>
    <xdr:from>
      <xdr:col>17</xdr:col>
      <xdr:colOff>9525</xdr:colOff>
      <xdr:row>5</xdr:row>
      <xdr:rowOff>180975</xdr:rowOff>
    </xdr:from>
    <xdr:to>
      <xdr:col>17</xdr:col>
      <xdr:colOff>434067</xdr:colOff>
      <xdr:row>33</xdr:row>
      <xdr:rowOff>196215</xdr:rowOff>
    </xdr:to>
    <xdr:sp macro="" textlink="">
      <xdr:nvSpPr>
        <xdr:cNvPr id="15" name="右中かっこ 14">
          <a:extLst>
            <a:ext uri="{FF2B5EF4-FFF2-40B4-BE49-F238E27FC236}">
              <a16:creationId xmlns:a16="http://schemas.microsoft.com/office/drawing/2014/main" id="{7FDAB563-48E0-4FC6-9657-B030991FB536}"/>
            </a:ext>
          </a:extLst>
        </xdr:cNvPr>
        <xdr:cNvSpPr/>
      </xdr:nvSpPr>
      <xdr:spPr bwMode="auto">
        <a:xfrm>
          <a:off x="9163050" y="1181100"/>
          <a:ext cx="424542" cy="584454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17</xdr:col>
      <xdr:colOff>428625</xdr:colOff>
      <xdr:row>17</xdr:row>
      <xdr:rowOff>47625</xdr:rowOff>
    </xdr:from>
    <xdr:ext cx="385555" cy="2652906"/>
    <xdr:sp macro="" textlink="">
      <xdr:nvSpPr>
        <xdr:cNvPr id="16" name="テキスト ボックス 15">
          <a:extLst>
            <a:ext uri="{FF2B5EF4-FFF2-40B4-BE49-F238E27FC236}">
              <a16:creationId xmlns:a16="http://schemas.microsoft.com/office/drawing/2014/main" id="{1B318540-49FF-405C-BBC8-45E0FC5C74EE}"/>
            </a:ext>
          </a:extLst>
        </xdr:cNvPr>
        <xdr:cNvSpPr txBox="1"/>
      </xdr:nvSpPr>
      <xdr:spPr>
        <a:xfrm>
          <a:off x="9582150" y="3448050"/>
          <a:ext cx="385555" cy="26529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委託費集計より自動入力されます。</a:t>
          </a:r>
        </a:p>
      </xdr:txBody>
    </xdr:sp>
    <xdr:clientData/>
  </xdr:oneCellAnchor>
  <xdr:twoCellAnchor>
    <xdr:from>
      <xdr:col>19</xdr:col>
      <xdr:colOff>238125</xdr:colOff>
      <xdr:row>5</xdr:row>
      <xdr:rowOff>180976</xdr:rowOff>
    </xdr:from>
    <xdr:to>
      <xdr:col>20</xdr:col>
      <xdr:colOff>5442</xdr:colOff>
      <xdr:row>33</xdr:row>
      <xdr:rowOff>196216</xdr:rowOff>
    </xdr:to>
    <xdr:sp macro="" textlink="">
      <xdr:nvSpPr>
        <xdr:cNvPr id="17" name="右中かっこ 16">
          <a:extLst>
            <a:ext uri="{FF2B5EF4-FFF2-40B4-BE49-F238E27FC236}">
              <a16:creationId xmlns:a16="http://schemas.microsoft.com/office/drawing/2014/main" id="{96FD53DA-6273-4BB4-AA0A-C45979596402}"/>
            </a:ext>
          </a:extLst>
        </xdr:cNvPr>
        <xdr:cNvSpPr/>
      </xdr:nvSpPr>
      <xdr:spPr bwMode="auto">
        <a:xfrm rot="10800000">
          <a:off x="11049000" y="1181101"/>
          <a:ext cx="424542" cy="584454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57150</xdr:colOff>
      <xdr:row>5</xdr:row>
      <xdr:rowOff>180975</xdr:rowOff>
    </xdr:from>
    <xdr:to>
      <xdr:col>18</xdr:col>
      <xdr:colOff>481692</xdr:colOff>
      <xdr:row>33</xdr:row>
      <xdr:rowOff>196215</xdr:rowOff>
    </xdr:to>
    <xdr:sp macro="" textlink="">
      <xdr:nvSpPr>
        <xdr:cNvPr id="18" name="右中かっこ 17">
          <a:extLst>
            <a:ext uri="{FF2B5EF4-FFF2-40B4-BE49-F238E27FC236}">
              <a16:creationId xmlns:a16="http://schemas.microsoft.com/office/drawing/2014/main" id="{7FB9A918-C28F-4E3A-B9CF-34254C0A215D}"/>
            </a:ext>
          </a:extLst>
        </xdr:cNvPr>
        <xdr:cNvSpPr/>
      </xdr:nvSpPr>
      <xdr:spPr bwMode="auto">
        <a:xfrm>
          <a:off x="10210800" y="1181100"/>
          <a:ext cx="424542" cy="584454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18</xdr:col>
      <xdr:colOff>542925</xdr:colOff>
      <xdr:row>17</xdr:row>
      <xdr:rowOff>47625</xdr:rowOff>
    </xdr:from>
    <xdr:ext cx="385555" cy="1620921"/>
    <xdr:sp macro="" textlink="">
      <xdr:nvSpPr>
        <xdr:cNvPr id="19" name="テキスト ボックス 18">
          <a:extLst>
            <a:ext uri="{FF2B5EF4-FFF2-40B4-BE49-F238E27FC236}">
              <a16:creationId xmlns:a16="http://schemas.microsoft.com/office/drawing/2014/main" id="{42789E65-C08B-4BDF-8A57-9234A5D72932}"/>
            </a:ext>
          </a:extLst>
        </xdr:cNvPr>
        <xdr:cNvSpPr txBox="1"/>
      </xdr:nvSpPr>
      <xdr:spPr>
        <a:xfrm>
          <a:off x="10696575" y="3448050"/>
          <a:ext cx="385555" cy="16209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solidFill>
                <a:srgbClr val="FF0000"/>
              </a:solidFill>
            </a:rPr>
            <a:t>自動計算されます。</a:t>
          </a:r>
        </a:p>
      </xdr:txBody>
    </xdr:sp>
    <xdr:clientData/>
  </xdr:oneCellAnchor>
  <xdr:oneCellAnchor>
    <xdr:from>
      <xdr:col>17</xdr:col>
      <xdr:colOff>742950</xdr:colOff>
      <xdr:row>0</xdr:row>
      <xdr:rowOff>133350</xdr:rowOff>
    </xdr:from>
    <xdr:ext cx="3487430" cy="275717"/>
    <xdr:sp macro="" textlink="">
      <xdr:nvSpPr>
        <xdr:cNvPr id="20" name="テキスト ボックス 19">
          <a:extLst>
            <a:ext uri="{FF2B5EF4-FFF2-40B4-BE49-F238E27FC236}">
              <a16:creationId xmlns:a16="http://schemas.microsoft.com/office/drawing/2014/main" id="{C8F1BD49-0FBB-400B-8FDE-B816A4CAE832}"/>
            </a:ext>
          </a:extLst>
        </xdr:cNvPr>
        <xdr:cNvSpPr txBox="1"/>
      </xdr:nvSpPr>
      <xdr:spPr>
        <a:xfrm>
          <a:off x="9896475" y="133350"/>
          <a:ext cx="3487430" cy="275717"/>
        </a:xfrm>
        <a:prstGeom prst="rect">
          <a:avLst/>
        </a:prstGeom>
        <a:solidFill>
          <a:schemeClr val="accent6">
            <a:lumMod val="20000"/>
            <a:lumOff val="80000"/>
            <a:alpha val="72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ln>
                <a:noFill/>
              </a:ln>
              <a:solidFill>
                <a:srgbClr val="FF0000"/>
              </a:solidFill>
            </a:rPr>
            <a:t>※</a:t>
          </a:r>
          <a:r>
            <a:rPr kumimoji="1" lang="ja-JP" altLang="en-US" sz="1100" b="1">
              <a:ln>
                <a:noFill/>
              </a:ln>
              <a:solidFill>
                <a:srgbClr val="FF0000"/>
              </a:solidFill>
            </a:rPr>
            <a:t>色塗りのセルはすべて集計表より自動入力されます。</a:t>
          </a:r>
        </a:p>
      </xdr:txBody>
    </xdr:sp>
    <xdr:clientData/>
  </xdr:oneCellAnchor>
  <xdr:oneCellAnchor>
    <xdr:from>
      <xdr:col>28</xdr:col>
      <xdr:colOff>952500</xdr:colOff>
      <xdr:row>0</xdr:row>
      <xdr:rowOff>28575</xdr:rowOff>
    </xdr:from>
    <xdr:ext cx="3487430" cy="275717"/>
    <xdr:sp macro="" textlink="">
      <xdr:nvSpPr>
        <xdr:cNvPr id="21" name="テキスト ボックス 20">
          <a:extLst>
            <a:ext uri="{FF2B5EF4-FFF2-40B4-BE49-F238E27FC236}">
              <a16:creationId xmlns:a16="http://schemas.microsoft.com/office/drawing/2014/main" id="{38CC231C-3EFB-4F1B-9A37-F7802B64679C}"/>
            </a:ext>
          </a:extLst>
        </xdr:cNvPr>
        <xdr:cNvSpPr txBox="1"/>
      </xdr:nvSpPr>
      <xdr:spPr>
        <a:xfrm>
          <a:off x="17116425" y="28575"/>
          <a:ext cx="3487430" cy="275717"/>
        </a:xfrm>
        <a:prstGeom prst="rect">
          <a:avLst/>
        </a:prstGeom>
        <a:solidFill>
          <a:schemeClr val="accent6">
            <a:lumMod val="20000"/>
            <a:lumOff val="80000"/>
            <a:alpha val="72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ln>
                <a:noFill/>
              </a:ln>
              <a:solidFill>
                <a:srgbClr val="FF0000"/>
              </a:solidFill>
            </a:rPr>
            <a:t>※</a:t>
          </a:r>
          <a:r>
            <a:rPr kumimoji="1" lang="ja-JP" altLang="en-US" sz="1100" b="1">
              <a:ln>
                <a:noFill/>
              </a:ln>
              <a:solidFill>
                <a:srgbClr val="FF0000"/>
              </a:solidFill>
            </a:rPr>
            <a:t>色塗りのセルはすべて集計表より自動入力されます。</a:t>
          </a:r>
        </a:p>
      </xdr:txBody>
    </xdr:sp>
    <xdr:clientData/>
  </xdr:oneCellAnchor>
  <xdr:twoCellAnchor>
    <xdr:from>
      <xdr:col>27</xdr:col>
      <xdr:colOff>0</xdr:colOff>
      <xdr:row>6</xdr:row>
      <xdr:rowOff>0</xdr:rowOff>
    </xdr:from>
    <xdr:to>
      <xdr:col>27</xdr:col>
      <xdr:colOff>424542</xdr:colOff>
      <xdr:row>33</xdr:row>
      <xdr:rowOff>215265</xdr:rowOff>
    </xdr:to>
    <xdr:sp macro="" textlink="">
      <xdr:nvSpPr>
        <xdr:cNvPr id="22" name="右中かっこ 21">
          <a:extLst>
            <a:ext uri="{FF2B5EF4-FFF2-40B4-BE49-F238E27FC236}">
              <a16:creationId xmlns:a16="http://schemas.microsoft.com/office/drawing/2014/main" id="{929C1B79-2DC6-4AA7-B592-2AF6572684FB}"/>
            </a:ext>
          </a:extLst>
        </xdr:cNvPr>
        <xdr:cNvSpPr/>
      </xdr:nvSpPr>
      <xdr:spPr bwMode="auto">
        <a:xfrm>
          <a:off x="15163800" y="1200150"/>
          <a:ext cx="424542" cy="584454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27</xdr:col>
      <xdr:colOff>438150</xdr:colOff>
      <xdr:row>17</xdr:row>
      <xdr:rowOff>66675</xdr:rowOff>
    </xdr:from>
    <xdr:ext cx="385555" cy="2817438"/>
    <xdr:sp macro="" textlink="">
      <xdr:nvSpPr>
        <xdr:cNvPr id="23" name="テキスト ボックス 22">
          <a:extLst>
            <a:ext uri="{FF2B5EF4-FFF2-40B4-BE49-F238E27FC236}">
              <a16:creationId xmlns:a16="http://schemas.microsoft.com/office/drawing/2014/main" id="{92E04013-72F4-4B07-AD82-11DDD6FDB19B}"/>
            </a:ext>
          </a:extLst>
        </xdr:cNvPr>
        <xdr:cNvSpPr txBox="1"/>
      </xdr:nvSpPr>
      <xdr:spPr>
        <a:xfrm>
          <a:off x="15601950" y="3467100"/>
          <a:ext cx="385555" cy="2817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委託費集計表より自動入力されます。</a:t>
          </a:r>
        </a:p>
      </xdr:txBody>
    </xdr:sp>
    <xdr:clientData/>
  </xdr:oneCellAnchor>
  <xdr:twoCellAnchor>
    <xdr:from>
      <xdr:col>28</xdr:col>
      <xdr:colOff>0</xdr:colOff>
      <xdr:row>6</xdr:row>
      <xdr:rowOff>0</xdr:rowOff>
    </xdr:from>
    <xdr:to>
      <xdr:col>28</xdr:col>
      <xdr:colOff>424542</xdr:colOff>
      <xdr:row>33</xdr:row>
      <xdr:rowOff>215265</xdr:rowOff>
    </xdr:to>
    <xdr:sp macro="" textlink="">
      <xdr:nvSpPr>
        <xdr:cNvPr id="24" name="右中かっこ 23">
          <a:extLst>
            <a:ext uri="{FF2B5EF4-FFF2-40B4-BE49-F238E27FC236}">
              <a16:creationId xmlns:a16="http://schemas.microsoft.com/office/drawing/2014/main" id="{02994479-80F9-4AAC-A26E-A7544E838B47}"/>
            </a:ext>
          </a:extLst>
        </xdr:cNvPr>
        <xdr:cNvSpPr/>
      </xdr:nvSpPr>
      <xdr:spPr bwMode="auto">
        <a:xfrm>
          <a:off x="16163925" y="1200150"/>
          <a:ext cx="424542" cy="584454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28</xdr:col>
      <xdr:colOff>390525</xdr:colOff>
      <xdr:row>17</xdr:row>
      <xdr:rowOff>66675</xdr:rowOff>
    </xdr:from>
    <xdr:ext cx="385555" cy="2817438"/>
    <xdr:sp macro="" textlink="">
      <xdr:nvSpPr>
        <xdr:cNvPr id="25" name="テキスト ボックス 24">
          <a:extLst>
            <a:ext uri="{FF2B5EF4-FFF2-40B4-BE49-F238E27FC236}">
              <a16:creationId xmlns:a16="http://schemas.microsoft.com/office/drawing/2014/main" id="{0E1960DA-4873-4E3B-8F57-D0F77C8F5330}"/>
            </a:ext>
          </a:extLst>
        </xdr:cNvPr>
        <xdr:cNvSpPr txBox="1"/>
      </xdr:nvSpPr>
      <xdr:spPr>
        <a:xfrm>
          <a:off x="16554450" y="3467100"/>
          <a:ext cx="385555" cy="2817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委託費集計表より自動入力されます。</a:t>
          </a:r>
        </a:p>
      </xdr:txBody>
    </xdr:sp>
    <xdr:clientData/>
  </xdr:oneCellAnchor>
  <xdr:twoCellAnchor>
    <xdr:from>
      <xdr:col>30</xdr:col>
      <xdr:colOff>200025</xdr:colOff>
      <xdr:row>6</xdr:row>
      <xdr:rowOff>0</xdr:rowOff>
    </xdr:from>
    <xdr:to>
      <xdr:col>30</xdr:col>
      <xdr:colOff>624567</xdr:colOff>
      <xdr:row>33</xdr:row>
      <xdr:rowOff>215265</xdr:rowOff>
    </xdr:to>
    <xdr:sp macro="" textlink="">
      <xdr:nvSpPr>
        <xdr:cNvPr id="26" name="右中かっこ 25">
          <a:extLst>
            <a:ext uri="{FF2B5EF4-FFF2-40B4-BE49-F238E27FC236}">
              <a16:creationId xmlns:a16="http://schemas.microsoft.com/office/drawing/2014/main" id="{56955516-DD07-4D8D-93FF-02D05BEC7F25}"/>
            </a:ext>
          </a:extLst>
        </xdr:cNvPr>
        <xdr:cNvSpPr/>
      </xdr:nvSpPr>
      <xdr:spPr bwMode="auto">
        <a:xfrm rot="10800000">
          <a:off x="18021300" y="1200150"/>
          <a:ext cx="424542" cy="584454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19050</xdr:colOff>
      <xdr:row>6</xdr:row>
      <xdr:rowOff>0</xdr:rowOff>
    </xdr:from>
    <xdr:to>
      <xdr:col>29</xdr:col>
      <xdr:colOff>443592</xdr:colOff>
      <xdr:row>33</xdr:row>
      <xdr:rowOff>215265</xdr:rowOff>
    </xdr:to>
    <xdr:sp macro="" textlink="">
      <xdr:nvSpPr>
        <xdr:cNvPr id="27" name="右中かっこ 26">
          <a:extLst>
            <a:ext uri="{FF2B5EF4-FFF2-40B4-BE49-F238E27FC236}">
              <a16:creationId xmlns:a16="http://schemas.microsoft.com/office/drawing/2014/main" id="{193C2B6B-701D-46BF-B4C2-4C7EEB7AF089}"/>
            </a:ext>
          </a:extLst>
        </xdr:cNvPr>
        <xdr:cNvSpPr/>
      </xdr:nvSpPr>
      <xdr:spPr bwMode="auto">
        <a:xfrm>
          <a:off x="17183100" y="1200150"/>
          <a:ext cx="424542" cy="584454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29</xdr:col>
      <xdr:colOff>552450</xdr:colOff>
      <xdr:row>17</xdr:row>
      <xdr:rowOff>66675</xdr:rowOff>
    </xdr:from>
    <xdr:ext cx="385555" cy="1620921"/>
    <xdr:sp macro="" textlink="">
      <xdr:nvSpPr>
        <xdr:cNvPr id="28" name="テキスト ボックス 27">
          <a:extLst>
            <a:ext uri="{FF2B5EF4-FFF2-40B4-BE49-F238E27FC236}">
              <a16:creationId xmlns:a16="http://schemas.microsoft.com/office/drawing/2014/main" id="{11CA9DC4-1744-4736-9638-388DC5C8D303}"/>
            </a:ext>
          </a:extLst>
        </xdr:cNvPr>
        <xdr:cNvSpPr txBox="1"/>
      </xdr:nvSpPr>
      <xdr:spPr>
        <a:xfrm>
          <a:off x="17716500" y="3467100"/>
          <a:ext cx="385555" cy="16209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b="1">
              <a:solidFill>
                <a:srgbClr val="FF0000"/>
              </a:solidFill>
            </a:rPr>
            <a:t>自動計算されます。</a:t>
          </a:r>
        </a:p>
      </xdr:txBody>
    </xdr:sp>
    <xdr:clientData/>
  </xdr:oneCellAnchor>
  <xdr:twoCellAnchor>
    <xdr:from>
      <xdr:col>28</xdr:col>
      <xdr:colOff>895350</xdr:colOff>
      <xdr:row>31</xdr:row>
      <xdr:rowOff>142875</xdr:rowOff>
    </xdr:from>
    <xdr:to>
      <xdr:col>30</xdr:col>
      <xdr:colOff>527685</xdr:colOff>
      <xdr:row>39</xdr:row>
      <xdr:rowOff>123824</xdr:rowOff>
    </xdr:to>
    <xdr:cxnSp macro="">
      <xdr:nvCxnSpPr>
        <xdr:cNvPr id="29" name="直線矢印コネクタ 28">
          <a:extLst>
            <a:ext uri="{FF2B5EF4-FFF2-40B4-BE49-F238E27FC236}">
              <a16:creationId xmlns:a16="http://schemas.microsoft.com/office/drawing/2014/main" id="{1A838C61-F1E0-423A-92E9-244B748F4677}"/>
            </a:ext>
          </a:extLst>
        </xdr:cNvPr>
        <xdr:cNvCxnSpPr/>
      </xdr:nvCxnSpPr>
      <xdr:spPr bwMode="auto">
        <a:xfrm flipV="1">
          <a:off x="17059275" y="6419850"/>
          <a:ext cx="1289685" cy="189547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28</xdr:col>
      <xdr:colOff>809625</xdr:colOff>
      <xdr:row>32</xdr:row>
      <xdr:rowOff>108584</xdr:rowOff>
    </xdr:from>
    <xdr:to>
      <xdr:col>31</xdr:col>
      <xdr:colOff>60960</xdr:colOff>
      <xdr:row>39</xdr:row>
      <xdr:rowOff>200024</xdr:rowOff>
    </xdr:to>
    <xdr:cxnSp macro="">
      <xdr:nvCxnSpPr>
        <xdr:cNvPr id="30" name="直線矢印コネクタ 29">
          <a:extLst>
            <a:ext uri="{FF2B5EF4-FFF2-40B4-BE49-F238E27FC236}">
              <a16:creationId xmlns:a16="http://schemas.microsoft.com/office/drawing/2014/main" id="{3C037112-BBD2-4B52-B589-D3A080FF1982}"/>
            </a:ext>
          </a:extLst>
        </xdr:cNvPr>
        <xdr:cNvCxnSpPr/>
      </xdr:nvCxnSpPr>
      <xdr:spPr bwMode="auto">
        <a:xfrm flipV="1">
          <a:off x="16973550" y="6680834"/>
          <a:ext cx="1565910" cy="171069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oneCellAnchor>
    <xdr:from>
      <xdr:col>39</xdr:col>
      <xdr:colOff>819150</xdr:colOff>
      <xdr:row>0</xdr:row>
      <xdr:rowOff>85725</xdr:rowOff>
    </xdr:from>
    <xdr:ext cx="3463835" cy="275717"/>
    <xdr:sp macro="" textlink="">
      <xdr:nvSpPr>
        <xdr:cNvPr id="31" name="テキスト ボックス 30">
          <a:extLst>
            <a:ext uri="{FF2B5EF4-FFF2-40B4-BE49-F238E27FC236}">
              <a16:creationId xmlns:a16="http://schemas.microsoft.com/office/drawing/2014/main" id="{867E4797-7F31-48F3-B81D-4E6CF285A472}"/>
            </a:ext>
          </a:extLst>
        </xdr:cNvPr>
        <xdr:cNvSpPr txBox="1"/>
      </xdr:nvSpPr>
      <xdr:spPr>
        <a:xfrm>
          <a:off x="24022050" y="85725"/>
          <a:ext cx="3463835" cy="275717"/>
        </a:xfrm>
        <a:prstGeom prst="rect">
          <a:avLst/>
        </a:prstGeom>
        <a:solidFill>
          <a:schemeClr val="accent6">
            <a:lumMod val="20000"/>
            <a:lumOff val="80000"/>
            <a:alpha val="72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ln>
                <a:noFill/>
              </a:ln>
              <a:solidFill>
                <a:srgbClr val="FF0000"/>
              </a:solidFill>
            </a:rPr>
            <a:t>※</a:t>
          </a:r>
          <a:r>
            <a:rPr kumimoji="1" lang="ja-JP" altLang="en-US" sz="1100" b="1">
              <a:ln>
                <a:noFill/>
              </a:ln>
              <a:solidFill>
                <a:srgbClr val="FF0000"/>
              </a:solidFill>
            </a:rPr>
            <a:t>色塗りのセルはすべて集計表より自動入力されます。</a:t>
          </a:r>
        </a:p>
      </xdr:txBody>
    </xdr:sp>
    <xdr:clientData/>
  </xdr:oneCellAnchor>
  <xdr:twoCellAnchor>
    <xdr:from>
      <xdr:col>41</xdr:col>
      <xdr:colOff>200025</xdr:colOff>
      <xdr:row>6</xdr:row>
      <xdr:rowOff>0</xdr:rowOff>
    </xdr:from>
    <xdr:to>
      <xdr:col>41</xdr:col>
      <xdr:colOff>638175</xdr:colOff>
      <xdr:row>31</xdr:row>
      <xdr:rowOff>276225</xdr:rowOff>
    </xdr:to>
    <xdr:sp macro="" textlink="">
      <xdr:nvSpPr>
        <xdr:cNvPr id="32" name="右中かっこ 31">
          <a:extLst>
            <a:ext uri="{FF2B5EF4-FFF2-40B4-BE49-F238E27FC236}">
              <a16:creationId xmlns:a16="http://schemas.microsoft.com/office/drawing/2014/main" id="{07659844-F9F7-41A2-B7F4-48519FD237DF}"/>
            </a:ext>
          </a:extLst>
        </xdr:cNvPr>
        <xdr:cNvSpPr/>
      </xdr:nvSpPr>
      <xdr:spPr bwMode="auto">
        <a:xfrm rot="10800000">
          <a:off x="25060275" y="1200150"/>
          <a:ext cx="438150" cy="535305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40</xdr:col>
      <xdr:colOff>19050</xdr:colOff>
      <xdr:row>6</xdr:row>
      <xdr:rowOff>0</xdr:rowOff>
    </xdr:from>
    <xdr:to>
      <xdr:col>40</xdr:col>
      <xdr:colOff>457200</xdr:colOff>
      <xdr:row>31</xdr:row>
      <xdr:rowOff>276225</xdr:rowOff>
    </xdr:to>
    <xdr:sp macro="" textlink="">
      <xdr:nvSpPr>
        <xdr:cNvPr id="33" name="右中かっこ 32">
          <a:extLst>
            <a:ext uri="{FF2B5EF4-FFF2-40B4-BE49-F238E27FC236}">
              <a16:creationId xmlns:a16="http://schemas.microsoft.com/office/drawing/2014/main" id="{33413D5B-0564-49AB-A7C8-13CB94B2EDB2}"/>
            </a:ext>
          </a:extLst>
        </xdr:cNvPr>
        <xdr:cNvSpPr/>
      </xdr:nvSpPr>
      <xdr:spPr bwMode="auto">
        <a:xfrm>
          <a:off x="24222075" y="1200150"/>
          <a:ext cx="438150" cy="535305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40</xdr:col>
      <xdr:colOff>457200</xdr:colOff>
      <xdr:row>16</xdr:row>
      <xdr:rowOff>152400</xdr:rowOff>
    </xdr:from>
    <xdr:ext cx="385555" cy="1501180"/>
    <xdr:sp macro="" textlink="">
      <xdr:nvSpPr>
        <xdr:cNvPr id="34" name="テキスト ボックス 33">
          <a:extLst>
            <a:ext uri="{FF2B5EF4-FFF2-40B4-BE49-F238E27FC236}">
              <a16:creationId xmlns:a16="http://schemas.microsoft.com/office/drawing/2014/main" id="{16B47CE8-5583-4B2F-86D4-F86CCBB6B702}"/>
            </a:ext>
          </a:extLst>
        </xdr:cNvPr>
        <xdr:cNvSpPr txBox="1"/>
      </xdr:nvSpPr>
      <xdr:spPr>
        <a:xfrm>
          <a:off x="24660225" y="3352800"/>
          <a:ext cx="385555" cy="1501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ctr" anchorCtr="0">
          <a:spAutoFit/>
        </a:bodyPr>
        <a:lstStyle/>
        <a:p>
          <a:r>
            <a:rPr kumimoji="1" lang="ja-JP" altLang="en-US" sz="1100" b="1">
              <a:solidFill>
                <a:srgbClr val="FF0000"/>
              </a:solidFill>
            </a:rPr>
            <a:t>自動計算されます。</a:t>
          </a:r>
        </a:p>
      </xdr:txBody>
    </xdr:sp>
    <xdr:clientData/>
  </xdr:oneCellAnchor>
  <xdr:twoCellAnchor>
    <xdr:from>
      <xdr:col>38</xdr:col>
      <xdr:colOff>19050</xdr:colOff>
      <xdr:row>6</xdr:row>
      <xdr:rowOff>9525</xdr:rowOff>
    </xdr:from>
    <xdr:to>
      <xdr:col>38</xdr:col>
      <xdr:colOff>457200</xdr:colOff>
      <xdr:row>31</xdr:row>
      <xdr:rowOff>285750</xdr:rowOff>
    </xdr:to>
    <xdr:sp macro="" textlink="">
      <xdr:nvSpPr>
        <xdr:cNvPr id="35" name="右中かっこ 34">
          <a:extLst>
            <a:ext uri="{FF2B5EF4-FFF2-40B4-BE49-F238E27FC236}">
              <a16:creationId xmlns:a16="http://schemas.microsoft.com/office/drawing/2014/main" id="{88964D11-FB7A-4B03-9DBE-3B7F2F32945D}"/>
            </a:ext>
          </a:extLst>
        </xdr:cNvPr>
        <xdr:cNvSpPr/>
      </xdr:nvSpPr>
      <xdr:spPr bwMode="auto">
        <a:xfrm>
          <a:off x="22221825" y="1209675"/>
          <a:ext cx="438150" cy="535305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9525</xdr:colOff>
      <xdr:row>6</xdr:row>
      <xdr:rowOff>19050</xdr:rowOff>
    </xdr:from>
    <xdr:to>
      <xdr:col>39</xdr:col>
      <xdr:colOff>447675</xdr:colOff>
      <xdr:row>32</xdr:row>
      <xdr:rowOff>0</xdr:rowOff>
    </xdr:to>
    <xdr:sp macro="" textlink="">
      <xdr:nvSpPr>
        <xdr:cNvPr id="36" name="右中かっこ 35">
          <a:extLst>
            <a:ext uri="{FF2B5EF4-FFF2-40B4-BE49-F238E27FC236}">
              <a16:creationId xmlns:a16="http://schemas.microsoft.com/office/drawing/2014/main" id="{E08E655B-9366-4532-91F6-3B279A599B04}"/>
            </a:ext>
          </a:extLst>
        </xdr:cNvPr>
        <xdr:cNvSpPr/>
      </xdr:nvSpPr>
      <xdr:spPr bwMode="auto">
        <a:xfrm>
          <a:off x="23212425" y="1219200"/>
          <a:ext cx="438150" cy="535305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38</xdr:col>
      <xdr:colOff>419100</xdr:colOff>
      <xdr:row>15</xdr:row>
      <xdr:rowOff>171450</xdr:rowOff>
    </xdr:from>
    <xdr:ext cx="385555" cy="2981970"/>
    <xdr:sp macro="" textlink="">
      <xdr:nvSpPr>
        <xdr:cNvPr id="37" name="テキスト ボックス 36">
          <a:extLst>
            <a:ext uri="{FF2B5EF4-FFF2-40B4-BE49-F238E27FC236}">
              <a16:creationId xmlns:a16="http://schemas.microsoft.com/office/drawing/2014/main" id="{BA9F0705-2C84-41D8-8873-6CF4216299B3}"/>
            </a:ext>
          </a:extLst>
        </xdr:cNvPr>
        <xdr:cNvSpPr txBox="1"/>
      </xdr:nvSpPr>
      <xdr:spPr>
        <a:xfrm>
          <a:off x="22621875" y="3171825"/>
          <a:ext cx="385555" cy="2981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自己資金集計表より自動入力されます。</a:t>
          </a:r>
        </a:p>
      </xdr:txBody>
    </xdr:sp>
    <xdr:clientData/>
  </xdr:oneCellAnchor>
  <xdr:oneCellAnchor>
    <xdr:from>
      <xdr:col>39</xdr:col>
      <xdr:colOff>419100</xdr:colOff>
      <xdr:row>15</xdr:row>
      <xdr:rowOff>190500</xdr:rowOff>
    </xdr:from>
    <xdr:ext cx="385555" cy="2981970"/>
    <xdr:sp macro="" textlink="">
      <xdr:nvSpPr>
        <xdr:cNvPr id="38" name="テキスト ボックス 37">
          <a:extLst>
            <a:ext uri="{FF2B5EF4-FFF2-40B4-BE49-F238E27FC236}">
              <a16:creationId xmlns:a16="http://schemas.microsoft.com/office/drawing/2014/main" id="{B05148FD-9C92-4DD0-AF6C-8F70A5341858}"/>
            </a:ext>
          </a:extLst>
        </xdr:cNvPr>
        <xdr:cNvSpPr txBox="1"/>
      </xdr:nvSpPr>
      <xdr:spPr>
        <a:xfrm>
          <a:off x="23622000" y="3190875"/>
          <a:ext cx="385555" cy="2981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自己資金集計表より自動入力されます。</a:t>
          </a:r>
        </a:p>
      </xdr:txBody>
    </xdr:sp>
    <xdr:clientData/>
  </xdr:oneCellAnchor>
  <xdr:twoCellAnchor>
    <xdr:from>
      <xdr:col>41</xdr:col>
      <xdr:colOff>647700</xdr:colOff>
      <xdr:row>34</xdr:row>
      <xdr:rowOff>209550</xdr:rowOff>
    </xdr:from>
    <xdr:to>
      <xdr:col>42</xdr:col>
      <xdr:colOff>428625</xdr:colOff>
      <xdr:row>43</xdr:row>
      <xdr:rowOff>85725</xdr:rowOff>
    </xdr:to>
    <xdr:sp macro="" textlink="">
      <xdr:nvSpPr>
        <xdr:cNvPr id="39" name="右中かっこ 38">
          <a:extLst>
            <a:ext uri="{FF2B5EF4-FFF2-40B4-BE49-F238E27FC236}">
              <a16:creationId xmlns:a16="http://schemas.microsoft.com/office/drawing/2014/main" id="{8CFFD72E-D21C-4611-9EB6-A6F90A194CFB}"/>
            </a:ext>
          </a:extLst>
        </xdr:cNvPr>
        <xdr:cNvSpPr/>
      </xdr:nvSpPr>
      <xdr:spPr bwMode="auto">
        <a:xfrm>
          <a:off x="25507950" y="7286625"/>
          <a:ext cx="438150" cy="186690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42</xdr:col>
      <xdr:colOff>400050</xdr:colOff>
      <xdr:row>34</xdr:row>
      <xdr:rowOff>76200</xdr:rowOff>
    </xdr:from>
    <xdr:to>
      <xdr:col>42</xdr:col>
      <xdr:colOff>1040130</xdr:colOff>
      <xdr:row>42</xdr:row>
      <xdr:rowOff>169545</xdr:rowOff>
    </xdr:to>
    <xdr:sp macro="" textlink="">
      <xdr:nvSpPr>
        <xdr:cNvPr id="40" name="テキスト ボックス 39">
          <a:extLst>
            <a:ext uri="{FF2B5EF4-FFF2-40B4-BE49-F238E27FC236}">
              <a16:creationId xmlns:a16="http://schemas.microsoft.com/office/drawing/2014/main" id="{1A932D5A-3196-41B6-A590-DED6204AC483}"/>
            </a:ext>
          </a:extLst>
        </xdr:cNvPr>
        <xdr:cNvSpPr txBox="1"/>
      </xdr:nvSpPr>
      <xdr:spPr>
        <a:xfrm>
          <a:off x="25917525" y="7153275"/>
          <a:ext cx="640080" cy="1884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ctr" anchorCtr="0">
          <a:noAutofit/>
        </a:bodyPr>
        <a:lstStyle/>
        <a:p>
          <a:r>
            <a:rPr kumimoji="1" lang="ja-JP" altLang="en-US" sz="1100" b="1">
              <a:solidFill>
                <a:srgbClr val="FF0000"/>
              </a:solidFill>
            </a:rPr>
            <a:t>色塗りセルは</a:t>
          </a:r>
          <a:endParaRPr kumimoji="1" lang="en-US" altLang="ja-JP" sz="1100" b="1">
            <a:solidFill>
              <a:srgbClr val="FF0000"/>
            </a:solidFill>
          </a:endParaRPr>
        </a:p>
        <a:p>
          <a:r>
            <a:rPr kumimoji="1" lang="ja-JP" altLang="en-US" sz="1100" b="1">
              <a:solidFill>
                <a:srgbClr val="FF0000"/>
              </a:solidFill>
            </a:rPr>
            <a:t>　　自動計算されます。</a:t>
          </a:r>
        </a:p>
      </xdr:txBody>
    </xdr:sp>
    <xdr:clientData/>
  </xdr:twoCellAnchor>
  <xdr:oneCellAnchor>
    <xdr:from>
      <xdr:col>47</xdr:col>
      <xdr:colOff>116205</xdr:colOff>
      <xdr:row>12</xdr:row>
      <xdr:rowOff>85725</xdr:rowOff>
    </xdr:from>
    <xdr:ext cx="4648200" cy="275717"/>
    <xdr:sp macro="" textlink="">
      <xdr:nvSpPr>
        <xdr:cNvPr id="41" name="テキスト ボックス 40">
          <a:extLst>
            <a:ext uri="{FF2B5EF4-FFF2-40B4-BE49-F238E27FC236}">
              <a16:creationId xmlns:a16="http://schemas.microsoft.com/office/drawing/2014/main" id="{D616EC16-6BBC-4779-B304-CD520C14AF97}"/>
            </a:ext>
          </a:extLst>
        </xdr:cNvPr>
        <xdr:cNvSpPr txBox="1"/>
      </xdr:nvSpPr>
      <xdr:spPr>
        <a:xfrm>
          <a:off x="29100780" y="2486025"/>
          <a:ext cx="464820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物品購入実績がない場合は、品目欄に「該当なし」と記載してください。</a:t>
          </a:r>
        </a:p>
      </xdr:txBody>
    </xdr:sp>
    <xdr:clientData/>
  </xdr:oneCellAnchor>
  <xdr:oneCellAnchor>
    <xdr:from>
      <xdr:col>47</xdr:col>
      <xdr:colOff>0</xdr:colOff>
      <xdr:row>32</xdr:row>
      <xdr:rowOff>70485</xdr:rowOff>
    </xdr:from>
    <xdr:ext cx="4648200" cy="275717"/>
    <xdr:sp macro="" textlink="">
      <xdr:nvSpPr>
        <xdr:cNvPr id="42" name="テキスト ボックス 41">
          <a:extLst>
            <a:ext uri="{FF2B5EF4-FFF2-40B4-BE49-F238E27FC236}">
              <a16:creationId xmlns:a16="http://schemas.microsoft.com/office/drawing/2014/main" id="{12C0CEED-FF17-42B2-B7B7-B1D79862A9FF}"/>
            </a:ext>
          </a:extLst>
        </xdr:cNvPr>
        <xdr:cNvSpPr txBox="1"/>
      </xdr:nvSpPr>
      <xdr:spPr>
        <a:xfrm>
          <a:off x="28984575" y="6461760"/>
          <a:ext cx="464820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物品購入実績がない場合は、品目欄に「該当なし」と記載してください。</a:t>
          </a:r>
        </a:p>
      </xdr:txBody>
    </xdr:sp>
    <xdr:clientData/>
  </xdr:oneCellAnchor>
  <xdr:oneCellAnchor>
    <xdr:from>
      <xdr:col>57</xdr:col>
      <xdr:colOff>283845</xdr:colOff>
      <xdr:row>12</xdr:row>
      <xdr:rowOff>85725</xdr:rowOff>
    </xdr:from>
    <xdr:ext cx="5532120" cy="275717"/>
    <xdr:sp macro="" textlink="">
      <xdr:nvSpPr>
        <xdr:cNvPr id="43" name="テキスト ボックス 42">
          <a:extLst>
            <a:ext uri="{FF2B5EF4-FFF2-40B4-BE49-F238E27FC236}">
              <a16:creationId xmlns:a16="http://schemas.microsoft.com/office/drawing/2014/main" id="{F849E3FF-DA7D-49A9-85F2-D5EADB0C6F64}"/>
            </a:ext>
          </a:extLst>
        </xdr:cNvPr>
        <xdr:cNvSpPr txBox="1"/>
      </xdr:nvSpPr>
      <xdr:spPr>
        <a:xfrm>
          <a:off x="35716845" y="2486025"/>
          <a:ext cx="553212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取得した試作品がない場合は、試作品欄に「該当なし」と記載してください。</a:t>
          </a:r>
        </a:p>
      </xdr:txBody>
    </xdr:sp>
    <xdr:clientData/>
  </xdr:oneCellAnchor>
  <xdr:oneCellAnchor>
    <xdr:from>
      <xdr:col>57</xdr:col>
      <xdr:colOff>379095</xdr:colOff>
      <xdr:row>32</xdr:row>
      <xdr:rowOff>70485</xdr:rowOff>
    </xdr:from>
    <xdr:ext cx="5532120" cy="275717"/>
    <xdr:sp macro="" textlink="">
      <xdr:nvSpPr>
        <xdr:cNvPr id="44" name="テキスト ボックス 43">
          <a:extLst>
            <a:ext uri="{FF2B5EF4-FFF2-40B4-BE49-F238E27FC236}">
              <a16:creationId xmlns:a16="http://schemas.microsoft.com/office/drawing/2014/main" id="{DCA358B1-FDBF-4CB0-B1EF-8FEB79A31F6B}"/>
            </a:ext>
          </a:extLst>
        </xdr:cNvPr>
        <xdr:cNvSpPr txBox="1"/>
      </xdr:nvSpPr>
      <xdr:spPr>
        <a:xfrm>
          <a:off x="35812095" y="6461760"/>
          <a:ext cx="553212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取得した試作品がない場合は、試作品欄に「該当なし」と記載してください。</a:t>
          </a:r>
        </a:p>
      </xdr:txBody>
    </xdr:sp>
    <xdr:clientData/>
  </xdr:oneCellAnchor>
  <xdr:twoCellAnchor>
    <xdr:from>
      <xdr:col>4</xdr:col>
      <xdr:colOff>276225</xdr:colOff>
      <xdr:row>13</xdr:row>
      <xdr:rowOff>19050</xdr:rowOff>
    </xdr:from>
    <xdr:to>
      <xdr:col>5</xdr:col>
      <xdr:colOff>24492</xdr:colOff>
      <xdr:row>21</xdr:row>
      <xdr:rowOff>0</xdr:rowOff>
    </xdr:to>
    <xdr:sp macro="" textlink="">
      <xdr:nvSpPr>
        <xdr:cNvPr id="45" name="右中かっこ 44">
          <a:extLst>
            <a:ext uri="{FF2B5EF4-FFF2-40B4-BE49-F238E27FC236}">
              <a16:creationId xmlns:a16="http://schemas.microsoft.com/office/drawing/2014/main" id="{9B99EA58-B5F7-4DD2-97F3-D9CEACE099A2}"/>
            </a:ext>
          </a:extLst>
        </xdr:cNvPr>
        <xdr:cNvSpPr/>
      </xdr:nvSpPr>
      <xdr:spPr bwMode="auto">
        <a:xfrm rot="10800000">
          <a:off x="2428875" y="2619375"/>
          <a:ext cx="424542" cy="1581150"/>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435429</xdr:colOff>
      <xdr:row>1</xdr:row>
      <xdr:rowOff>78441</xdr:rowOff>
    </xdr:from>
    <xdr:to>
      <xdr:col>6</xdr:col>
      <xdr:colOff>1211036</xdr:colOff>
      <xdr:row>4</xdr:row>
      <xdr:rowOff>1</xdr:rowOff>
    </xdr:to>
    <xdr:sp macro="" textlink="">
      <xdr:nvSpPr>
        <xdr:cNvPr id="2" name="テキスト ボックス 1">
          <a:extLst>
            <a:ext uri="{FF2B5EF4-FFF2-40B4-BE49-F238E27FC236}">
              <a16:creationId xmlns:a16="http://schemas.microsoft.com/office/drawing/2014/main" id="{E0A9AC3D-FB42-483A-8C61-897844C8F68C}"/>
            </a:ext>
          </a:extLst>
        </xdr:cNvPr>
        <xdr:cNvSpPr txBox="1"/>
      </xdr:nvSpPr>
      <xdr:spPr>
        <a:xfrm>
          <a:off x="5007429" y="246529"/>
          <a:ext cx="7050901" cy="7732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400" b="1">
              <a:solidFill>
                <a:srgbClr val="FF0000"/>
              </a:solidFill>
            </a:rPr>
            <a:t>※</a:t>
          </a:r>
          <a:r>
            <a:rPr kumimoji="1" lang="ja-JP" altLang="en-US" sz="1400" b="1">
              <a:solidFill>
                <a:srgbClr val="FF0000"/>
              </a:solidFill>
            </a:rPr>
            <a:t>本集計表に精算額、予算額を入力することにより収支精算（様式</a:t>
          </a:r>
          <a:r>
            <a:rPr kumimoji="1" lang="en-US" altLang="ja-JP" sz="1400" b="1">
              <a:solidFill>
                <a:srgbClr val="FF0000"/>
              </a:solidFill>
            </a:rPr>
            <a:t>Ⅲ</a:t>
          </a:r>
          <a:r>
            <a:rPr kumimoji="1" lang="ja-JP" altLang="en-US" sz="1400" b="1">
              <a:solidFill>
                <a:srgbClr val="FF0000"/>
              </a:solidFill>
            </a:rPr>
            <a:t>－３）に反映されますが、必ず様式</a:t>
          </a:r>
          <a:r>
            <a:rPr kumimoji="1" lang="en-US" altLang="ja-JP" sz="1400" b="1">
              <a:solidFill>
                <a:srgbClr val="FF0000"/>
              </a:solidFill>
            </a:rPr>
            <a:t>Ⅲ</a:t>
          </a:r>
          <a:r>
            <a:rPr kumimoji="1" lang="ja-JP" altLang="en-US" sz="1400" b="1">
              <a:solidFill>
                <a:srgbClr val="FF0000"/>
              </a:solidFill>
            </a:rPr>
            <a:t>－３の金額を確認してください。</a:t>
          </a:r>
        </a:p>
      </xdr:txBody>
    </xdr:sp>
    <xdr:clientData/>
  </xdr:twoCellAnchor>
  <xdr:twoCellAnchor>
    <xdr:from>
      <xdr:col>1</xdr:col>
      <xdr:colOff>27214</xdr:colOff>
      <xdr:row>12</xdr:row>
      <xdr:rowOff>40821</xdr:rowOff>
    </xdr:from>
    <xdr:to>
      <xdr:col>1</xdr:col>
      <xdr:colOff>451756</xdr:colOff>
      <xdr:row>44</xdr:row>
      <xdr:rowOff>313765</xdr:rowOff>
    </xdr:to>
    <xdr:sp macro="" textlink="">
      <xdr:nvSpPr>
        <xdr:cNvPr id="3" name="右中かっこ 2">
          <a:extLst>
            <a:ext uri="{FF2B5EF4-FFF2-40B4-BE49-F238E27FC236}">
              <a16:creationId xmlns:a16="http://schemas.microsoft.com/office/drawing/2014/main" id="{1EF6636C-8A5E-4E00-8685-C6660C03D935}"/>
            </a:ext>
          </a:extLst>
        </xdr:cNvPr>
        <xdr:cNvSpPr/>
      </xdr:nvSpPr>
      <xdr:spPr bwMode="auto">
        <a:xfrm>
          <a:off x="3030390" y="4007703"/>
          <a:ext cx="424542" cy="12218415"/>
        </a:xfrm>
        <a:prstGeom prst="rightBrace">
          <a:avLst>
            <a:gd name="adj1" fmla="val 37051"/>
            <a:gd name="adj2" fmla="val 49747"/>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1143001</xdr:colOff>
      <xdr:row>5</xdr:row>
      <xdr:rowOff>27214</xdr:rowOff>
    </xdr:from>
    <xdr:to>
      <xdr:col>5</xdr:col>
      <xdr:colOff>1567543</xdr:colOff>
      <xdr:row>8</xdr:row>
      <xdr:rowOff>13607</xdr:rowOff>
    </xdr:to>
    <xdr:sp macro="" textlink="">
      <xdr:nvSpPr>
        <xdr:cNvPr id="4" name="右中かっこ 3">
          <a:extLst>
            <a:ext uri="{FF2B5EF4-FFF2-40B4-BE49-F238E27FC236}">
              <a16:creationId xmlns:a16="http://schemas.microsoft.com/office/drawing/2014/main" id="{5DBB8699-4A69-4466-99CB-1FC41B1F4FC1}"/>
            </a:ext>
          </a:extLst>
        </xdr:cNvPr>
        <xdr:cNvSpPr/>
      </xdr:nvSpPr>
      <xdr:spPr bwMode="auto">
        <a:xfrm>
          <a:off x="10463894" y="1156607"/>
          <a:ext cx="424542" cy="802821"/>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6</xdr:col>
      <xdr:colOff>0</xdr:colOff>
      <xdr:row>6</xdr:row>
      <xdr:rowOff>-1</xdr:rowOff>
    </xdr:from>
    <xdr:ext cx="1387929" cy="571501"/>
    <xdr:sp macro="" textlink="">
      <xdr:nvSpPr>
        <xdr:cNvPr id="5" name="テキスト ボックス 4">
          <a:extLst>
            <a:ext uri="{FF2B5EF4-FFF2-40B4-BE49-F238E27FC236}">
              <a16:creationId xmlns:a16="http://schemas.microsoft.com/office/drawing/2014/main" id="{84A6CB23-5EB4-4C43-8B33-F1CD0EA7CA69}"/>
            </a:ext>
          </a:extLst>
        </xdr:cNvPr>
        <xdr:cNvSpPr txBox="1"/>
      </xdr:nvSpPr>
      <xdr:spPr>
        <a:xfrm>
          <a:off x="10899321" y="1401535"/>
          <a:ext cx="1387929" cy="571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noAutofit/>
        </a:bodyPr>
        <a:lstStyle/>
        <a:p>
          <a:r>
            <a:rPr kumimoji="1" lang="en-US" altLang="ja-JP" sz="1100" b="1">
              <a:solidFill>
                <a:srgbClr val="FF0000"/>
              </a:solidFill>
            </a:rPr>
            <a:t>※</a:t>
          </a:r>
          <a:r>
            <a:rPr kumimoji="1" lang="ja-JP" altLang="en-US" sz="1100" b="1">
              <a:solidFill>
                <a:srgbClr val="FF0000"/>
              </a:solidFill>
            </a:rPr>
            <a:t>様式</a:t>
          </a:r>
          <a:r>
            <a:rPr kumimoji="1" lang="en-US" altLang="ja-JP" sz="1100" b="1">
              <a:solidFill>
                <a:srgbClr val="FF0000"/>
              </a:solidFill>
            </a:rPr>
            <a:t>Ⅲ</a:t>
          </a:r>
          <a:r>
            <a:rPr kumimoji="1" lang="ja-JP" altLang="en-US" sz="1100" b="1">
              <a:solidFill>
                <a:srgbClr val="FF0000"/>
              </a:solidFill>
            </a:rPr>
            <a:t>－３より</a:t>
          </a:r>
          <a:endParaRPr kumimoji="1" lang="en-US" altLang="ja-JP" sz="1100" b="1">
            <a:solidFill>
              <a:srgbClr val="FF0000"/>
            </a:solidFill>
          </a:endParaRPr>
        </a:p>
        <a:p>
          <a:r>
            <a:rPr kumimoji="1" lang="ja-JP" altLang="en-US" sz="1100" b="1">
              <a:solidFill>
                <a:srgbClr val="FF0000"/>
              </a:solidFill>
            </a:rPr>
            <a:t>自動入力されます。</a:t>
          </a:r>
        </a:p>
      </xdr:txBody>
    </xdr:sp>
    <xdr:clientData/>
  </xdr:oneCellAnchor>
  <xdr:oneCellAnchor>
    <xdr:from>
      <xdr:col>1</xdr:col>
      <xdr:colOff>544286</xdr:colOff>
      <xdr:row>27</xdr:row>
      <xdr:rowOff>204107</xdr:rowOff>
    </xdr:from>
    <xdr:ext cx="4966607" cy="952499"/>
    <xdr:sp macro="" textlink="">
      <xdr:nvSpPr>
        <xdr:cNvPr id="6" name="テキスト ボックス 5">
          <a:extLst>
            <a:ext uri="{FF2B5EF4-FFF2-40B4-BE49-F238E27FC236}">
              <a16:creationId xmlns:a16="http://schemas.microsoft.com/office/drawing/2014/main" id="{112D73DC-8034-411D-8260-1F586EC131CF}"/>
            </a:ext>
          </a:extLst>
        </xdr:cNvPr>
        <xdr:cNvSpPr txBox="1"/>
      </xdr:nvSpPr>
      <xdr:spPr>
        <a:xfrm>
          <a:off x="3551465" y="9307286"/>
          <a:ext cx="4966607" cy="95249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600" b="1">
              <a:solidFill>
                <a:srgbClr val="FF0000"/>
              </a:solidFill>
            </a:rPr>
            <a:t>※</a:t>
          </a:r>
          <a:r>
            <a:rPr kumimoji="1" lang="ja-JP" altLang="en-US" sz="1600" b="1">
              <a:solidFill>
                <a:srgbClr val="FF0000"/>
              </a:solidFill>
            </a:rPr>
            <a:t>色塗りをしてあるセルは自動計算しますので、</a:t>
          </a:r>
          <a:endParaRPr kumimoji="1" lang="en-US" altLang="ja-JP" sz="1600" b="1">
            <a:solidFill>
              <a:srgbClr val="FF0000"/>
            </a:solidFill>
          </a:endParaRPr>
        </a:p>
        <a:p>
          <a:r>
            <a:rPr kumimoji="1" lang="ja-JP" altLang="en-US" sz="1600" b="1">
              <a:solidFill>
                <a:srgbClr val="FF0000"/>
              </a:solidFill>
            </a:rPr>
            <a:t>　</a:t>
          </a:r>
          <a:r>
            <a:rPr kumimoji="1" lang="ja-JP" altLang="en-US" sz="1600" b="1" baseline="0">
              <a:solidFill>
                <a:srgbClr val="FF0000"/>
              </a:solidFill>
            </a:rPr>
            <a:t> </a:t>
          </a:r>
          <a:r>
            <a:rPr kumimoji="1" lang="ja-JP" altLang="en-US" sz="1600" b="1">
              <a:solidFill>
                <a:srgbClr val="FF0000"/>
              </a:solidFill>
            </a:rPr>
            <a:t>色塗りをしていないセルに精算額を入力してください。</a:t>
          </a:r>
        </a:p>
      </xdr:txBody>
    </xdr:sp>
    <xdr:clientData/>
  </xdr:oneCellAnchor>
  <xdr:twoCellAnchor>
    <xdr:from>
      <xdr:col>2</xdr:col>
      <xdr:colOff>0</xdr:colOff>
      <xdr:row>37</xdr:row>
      <xdr:rowOff>0</xdr:rowOff>
    </xdr:from>
    <xdr:to>
      <xdr:col>2</xdr:col>
      <xdr:colOff>424542</xdr:colOff>
      <xdr:row>39</xdr:row>
      <xdr:rowOff>544286</xdr:rowOff>
    </xdr:to>
    <xdr:sp macro="" textlink="">
      <xdr:nvSpPr>
        <xdr:cNvPr id="7" name="右中かっこ 6">
          <a:extLst>
            <a:ext uri="{FF2B5EF4-FFF2-40B4-BE49-F238E27FC236}">
              <a16:creationId xmlns:a16="http://schemas.microsoft.com/office/drawing/2014/main" id="{201D2F90-9544-4AF1-9DA6-E188AB2056C0}"/>
            </a:ext>
          </a:extLst>
        </xdr:cNvPr>
        <xdr:cNvSpPr/>
      </xdr:nvSpPr>
      <xdr:spPr bwMode="auto">
        <a:xfrm>
          <a:off x="4585607" y="12641036"/>
          <a:ext cx="424542" cy="1469571"/>
        </a:xfrm>
        <a:prstGeom prst="rightBrace">
          <a:avLst>
            <a:gd name="adj1" fmla="val 37051"/>
            <a:gd name="adj2" fmla="val 49747"/>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xdr:col>
      <xdr:colOff>519794</xdr:colOff>
      <xdr:row>37</xdr:row>
      <xdr:rowOff>84365</xdr:rowOff>
    </xdr:from>
    <xdr:ext cx="6472678" cy="1574106"/>
    <xdr:sp macro="" textlink="">
      <xdr:nvSpPr>
        <xdr:cNvPr id="8" name="テキスト ボックス 7">
          <a:extLst>
            <a:ext uri="{FF2B5EF4-FFF2-40B4-BE49-F238E27FC236}">
              <a16:creationId xmlns:a16="http://schemas.microsoft.com/office/drawing/2014/main" id="{2F24299A-B1B8-466E-96ED-501B0B9CE744}"/>
            </a:ext>
          </a:extLst>
        </xdr:cNvPr>
        <xdr:cNvSpPr txBox="1"/>
      </xdr:nvSpPr>
      <xdr:spPr>
        <a:xfrm>
          <a:off x="5091794" y="12735806"/>
          <a:ext cx="6472678" cy="157410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600" b="1">
              <a:solidFill>
                <a:srgbClr val="FF0000"/>
              </a:solidFill>
            </a:rPr>
            <a:t>※</a:t>
          </a:r>
          <a:r>
            <a:rPr kumimoji="1" lang="ja-JP" altLang="en-US" sz="1600" b="1">
              <a:solidFill>
                <a:srgbClr val="FF0000"/>
              </a:solidFill>
            </a:rPr>
            <a:t>間接経費の３０％または一般管理費の１５％を超えたとき、</a:t>
          </a:r>
          <a:endParaRPr kumimoji="1" lang="en-US" altLang="ja-JP" sz="1600" b="1">
            <a:solidFill>
              <a:srgbClr val="FF0000"/>
            </a:solidFill>
          </a:endParaRPr>
        </a:p>
        <a:p>
          <a:r>
            <a:rPr kumimoji="1" lang="ja-JP" altLang="en-US" sz="1600" b="1">
              <a:solidFill>
                <a:srgbClr val="FF0000"/>
              </a:solidFill>
            </a:rPr>
            <a:t>　 間接経費が予算額を超えたときにメッセージが表示されます。</a:t>
          </a:r>
        </a:p>
        <a:p>
          <a:r>
            <a:rPr kumimoji="1" lang="ja-JP" altLang="en-US" sz="1600" b="1">
              <a:solidFill>
                <a:srgbClr val="FF0000"/>
              </a:solidFill>
            </a:rPr>
            <a:t> 　超えていない場合は、間接経費または一般管理費に対する割合が</a:t>
          </a:r>
          <a:endParaRPr kumimoji="1" lang="en-US" altLang="ja-JP" sz="1600" b="1">
            <a:solidFill>
              <a:srgbClr val="FF0000"/>
            </a:solidFill>
          </a:endParaRPr>
        </a:p>
        <a:p>
          <a:r>
            <a:rPr kumimoji="1" lang="en-US" altLang="ja-JP" sz="1600" b="1">
              <a:solidFill>
                <a:srgbClr val="FF0000"/>
              </a:solidFill>
            </a:rPr>
            <a:t> </a:t>
          </a:r>
          <a:r>
            <a:rPr kumimoji="1" lang="ja-JP" altLang="en-US" sz="1600" b="1">
              <a:solidFill>
                <a:srgbClr val="FF0000"/>
              </a:solidFill>
            </a:rPr>
            <a:t>　表示されます。</a:t>
          </a:r>
        </a:p>
      </xdr:txBody>
    </xdr:sp>
    <xdr:clientData/>
  </xdr:oneCellAnchor>
  <xdr:twoCellAnchor>
    <xdr:from>
      <xdr:col>1</xdr:col>
      <xdr:colOff>40822</xdr:colOff>
      <xdr:row>53</xdr:row>
      <xdr:rowOff>13608</xdr:rowOff>
    </xdr:from>
    <xdr:to>
      <xdr:col>1</xdr:col>
      <xdr:colOff>465364</xdr:colOff>
      <xdr:row>63</xdr:row>
      <xdr:rowOff>326572</xdr:rowOff>
    </xdr:to>
    <xdr:sp macro="" textlink="">
      <xdr:nvSpPr>
        <xdr:cNvPr id="13" name="右中かっこ 12">
          <a:extLst>
            <a:ext uri="{FF2B5EF4-FFF2-40B4-BE49-F238E27FC236}">
              <a16:creationId xmlns:a16="http://schemas.microsoft.com/office/drawing/2014/main" id="{E6C22A37-45C3-4CDC-B931-38FD6180CA6A}"/>
            </a:ext>
          </a:extLst>
        </xdr:cNvPr>
        <xdr:cNvSpPr/>
      </xdr:nvSpPr>
      <xdr:spPr bwMode="auto">
        <a:xfrm>
          <a:off x="3048001" y="19512644"/>
          <a:ext cx="424542" cy="4286249"/>
        </a:xfrm>
        <a:prstGeom prst="rightBrace">
          <a:avLst>
            <a:gd name="adj1" fmla="val 37051"/>
            <a:gd name="adj2" fmla="val 49747"/>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xdr:col>
      <xdr:colOff>476249</xdr:colOff>
      <xdr:row>57</xdr:row>
      <xdr:rowOff>258535</xdr:rowOff>
    </xdr:from>
    <xdr:ext cx="4966607" cy="952499"/>
    <xdr:sp macro="" textlink="">
      <xdr:nvSpPr>
        <xdr:cNvPr id="15" name="テキスト ボックス 14">
          <a:extLst>
            <a:ext uri="{FF2B5EF4-FFF2-40B4-BE49-F238E27FC236}">
              <a16:creationId xmlns:a16="http://schemas.microsoft.com/office/drawing/2014/main" id="{00D9527B-9B5C-46E2-91D9-78A646358221}"/>
            </a:ext>
          </a:extLst>
        </xdr:cNvPr>
        <xdr:cNvSpPr txBox="1"/>
      </xdr:nvSpPr>
      <xdr:spPr>
        <a:xfrm>
          <a:off x="3483428" y="21172714"/>
          <a:ext cx="4966607" cy="95249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600" b="1">
              <a:solidFill>
                <a:srgbClr val="FF0000"/>
              </a:solidFill>
            </a:rPr>
            <a:t>※</a:t>
          </a:r>
          <a:r>
            <a:rPr kumimoji="1" lang="ja-JP" altLang="en-US" sz="1600" b="1">
              <a:solidFill>
                <a:srgbClr val="FF0000"/>
              </a:solidFill>
            </a:rPr>
            <a:t>色塗りをしてあるセルは自動計算しますので、</a:t>
          </a:r>
          <a:endParaRPr kumimoji="1" lang="en-US" altLang="ja-JP" sz="1600" b="1">
            <a:solidFill>
              <a:srgbClr val="FF0000"/>
            </a:solidFill>
          </a:endParaRPr>
        </a:p>
        <a:p>
          <a:r>
            <a:rPr kumimoji="1" lang="ja-JP" altLang="en-US" sz="1600" b="1">
              <a:solidFill>
                <a:srgbClr val="FF0000"/>
              </a:solidFill>
            </a:rPr>
            <a:t>色塗りをしていないセルに精算額を入力してください。</a:t>
          </a:r>
        </a:p>
      </xdr:txBody>
    </xdr:sp>
    <xdr:clientData/>
  </xdr:oneCellAnchor>
  <xdr:twoCellAnchor>
    <xdr:from>
      <xdr:col>1</xdr:col>
      <xdr:colOff>47225</xdr:colOff>
      <xdr:row>46</xdr:row>
      <xdr:rowOff>56029</xdr:rowOff>
    </xdr:from>
    <xdr:to>
      <xdr:col>1</xdr:col>
      <xdr:colOff>471767</xdr:colOff>
      <xdr:row>49</xdr:row>
      <xdr:rowOff>287353</xdr:rowOff>
    </xdr:to>
    <xdr:sp macro="" textlink="">
      <xdr:nvSpPr>
        <xdr:cNvPr id="14" name="右中かっこ 13">
          <a:extLst>
            <a:ext uri="{FF2B5EF4-FFF2-40B4-BE49-F238E27FC236}">
              <a16:creationId xmlns:a16="http://schemas.microsoft.com/office/drawing/2014/main" id="{63932BED-16BC-4BF0-A411-FC076E7EA2AB}"/>
            </a:ext>
          </a:extLst>
        </xdr:cNvPr>
        <xdr:cNvSpPr/>
      </xdr:nvSpPr>
      <xdr:spPr bwMode="auto">
        <a:xfrm>
          <a:off x="3050401" y="16820029"/>
          <a:ext cx="424542" cy="1273471"/>
        </a:xfrm>
        <a:prstGeom prst="rightBrace">
          <a:avLst>
            <a:gd name="adj1" fmla="val 37051"/>
            <a:gd name="adj2" fmla="val 49747"/>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xdr:col>
      <xdr:colOff>593912</xdr:colOff>
      <xdr:row>46</xdr:row>
      <xdr:rowOff>224118</xdr:rowOff>
    </xdr:from>
    <xdr:ext cx="4966607" cy="952499"/>
    <xdr:sp macro="" textlink="">
      <xdr:nvSpPr>
        <xdr:cNvPr id="16" name="テキスト ボックス 15">
          <a:extLst>
            <a:ext uri="{FF2B5EF4-FFF2-40B4-BE49-F238E27FC236}">
              <a16:creationId xmlns:a16="http://schemas.microsoft.com/office/drawing/2014/main" id="{5A026F58-ED41-4DBD-87B5-18B2274F8BE2}"/>
            </a:ext>
          </a:extLst>
        </xdr:cNvPr>
        <xdr:cNvSpPr txBox="1"/>
      </xdr:nvSpPr>
      <xdr:spPr>
        <a:xfrm>
          <a:off x="3597088" y="16988118"/>
          <a:ext cx="4966607" cy="95249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r>
            <a:rPr kumimoji="1" lang="en-US" altLang="ja-JP" sz="1600" b="1">
              <a:solidFill>
                <a:srgbClr val="FF0000"/>
              </a:solidFill>
            </a:rPr>
            <a:t>※</a:t>
          </a:r>
          <a:r>
            <a:rPr kumimoji="1" lang="ja-JP" altLang="en-US" sz="1600" b="1">
              <a:solidFill>
                <a:srgbClr val="FF0000"/>
              </a:solidFill>
            </a:rPr>
            <a:t>色塗りをしてあるセルは自動計算しますので、</a:t>
          </a:r>
          <a:endParaRPr kumimoji="1" lang="en-US" altLang="ja-JP" sz="1600" b="1">
            <a:solidFill>
              <a:srgbClr val="FF0000"/>
            </a:solidFill>
          </a:endParaRPr>
        </a:p>
        <a:p>
          <a:r>
            <a:rPr kumimoji="1" lang="ja-JP" altLang="en-US" sz="1600" b="1">
              <a:solidFill>
                <a:srgbClr val="FF0000"/>
              </a:solidFill>
            </a:rPr>
            <a:t>　</a:t>
          </a:r>
          <a:r>
            <a:rPr kumimoji="1" lang="ja-JP" altLang="en-US" sz="1600" b="1" baseline="0">
              <a:solidFill>
                <a:srgbClr val="FF0000"/>
              </a:solidFill>
            </a:rPr>
            <a:t> </a:t>
          </a:r>
          <a:r>
            <a:rPr kumimoji="1" lang="ja-JP" altLang="en-US" sz="1600" b="1">
              <a:solidFill>
                <a:srgbClr val="FF0000"/>
              </a:solidFill>
            </a:rPr>
            <a:t>色塗りをしていないセルに精算額を入力してください。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616323</xdr:colOff>
      <xdr:row>4</xdr:row>
      <xdr:rowOff>11206</xdr:rowOff>
    </xdr:from>
    <xdr:to>
      <xdr:col>5</xdr:col>
      <xdr:colOff>1040865</xdr:colOff>
      <xdr:row>6</xdr:row>
      <xdr:rowOff>253733</xdr:rowOff>
    </xdr:to>
    <xdr:sp macro="" textlink="">
      <xdr:nvSpPr>
        <xdr:cNvPr id="2" name="右中かっこ 1">
          <a:extLst>
            <a:ext uri="{FF2B5EF4-FFF2-40B4-BE49-F238E27FC236}">
              <a16:creationId xmlns:a16="http://schemas.microsoft.com/office/drawing/2014/main" id="{A97D2E63-7F3D-403E-B74B-53CB369C070F}"/>
            </a:ext>
          </a:extLst>
        </xdr:cNvPr>
        <xdr:cNvSpPr/>
      </xdr:nvSpPr>
      <xdr:spPr bwMode="auto">
        <a:xfrm>
          <a:off x="9894794" y="862853"/>
          <a:ext cx="424542" cy="802821"/>
        </a:xfrm>
        <a:prstGeom prst="rightBrace">
          <a:avLst>
            <a:gd name="adj1" fmla="val 37051"/>
            <a:gd name="adj2" fmla="val 4974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5</xdr:col>
      <xdr:colOff>1051750</xdr:colOff>
      <xdr:row>4</xdr:row>
      <xdr:rowOff>256134</xdr:rowOff>
    </xdr:from>
    <xdr:ext cx="1387929" cy="571501"/>
    <xdr:sp macro="" textlink="">
      <xdr:nvSpPr>
        <xdr:cNvPr id="3" name="テキスト ボックス 2">
          <a:extLst>
            <a:ext uri="{FF2B5EF4-FFF2-40B4-BE49-F238E27FC236}">
              <a16:creationId xmlns:a16="http://schemas.microsoft.com/office/drawing/2014/main" id="{EC7305AB-F534-4F07-91B4-2C3708591252}"/>
            </a:ext>
          </a:extLst>
        </xdr:cNvPr>
        <xdr:cNvSpPr txBox="1"/>
      </xdr:nvSpPr>
      <xdr:spPr>
        <a:xfrm>
          <a:off x="10330221" y="1107781"/>
          <a:ext cx="1387929" cy="571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noAutofit/>
        </a:bodyPr>
        <a:lstStyle/>
        <a:p>
          <a:r>
            <a:rPr kumimoji="1" lang="en-US" altLang="ja-JP" sz="1100" b="1">
              <a:solidFill>
                <a:srgbClr val="FF0000"/>
              </a:solidFill>
            </a:rPr>
            <a:t>※</a:t>
          </a:r>
          <a:r>
            <a:rPr kumimoji="1" lang="ja-JP" altLang="en-US" sz="1100" b="1">
              <a:solidFill>
                <a:srgbClr val="FF0000"/>
              </a:solidFill>
            </a:rPr>
            <a:t>様式</a:t>
          </a:r>
          <a:r>
            <a:rPr kumimoji="1" lang="en-US" altLang="ja-JP" sz="1100" b="1">
              <a:solidFill>
                <a:srgbClr val="FF0000"/>
              </a:solidFill>
            </a:rPr>
            <a:t>Ⅲ</a:t>
          </a:r>
          <a:r>
            <a:rPr kumimoji="1" lang="ja-JP" altLang="en-US" sz="1100" b="1">
              <a:solidFill>
                <a:srgbClr val="FF0000"/>
              </a:solidFill>
            </a:rPr>
            <a:t>－３より</a:t>
          </a:r>
          <a:endParaRPr kumimoji="1" lang="en-US" altLang="ja-JP" sz="1100" b="1">
            <a:solidFill>
              <a:srgbClr val="FF0000"/>
            </a:solidFill>
          </a:endParaRPr>
        </a:p>
        <a:p>
          <a:r>
            <a:rPr kumimoji="1" lang="ja-JP" altLang="en-US" sz="1100" b="1">
              <a:solidFill>
                <a:srgbClr val="FF0000"/>
              </a:solidFill>
            </a:rPr>
            <a:t>自動入力されます。</a:t>
          </a:r>
        </a:p>
      </xdr:txBody>
    </xdr:sp>
    <xdr:clientData/>
  </xdr:oneCellAnchor>
  <xdr:twoCellAnchor>
    <xdr:from>
      <xdr:col>4</xdr:col>
      <xdr:colOff>56029</xdr:colOff>
      <xdr:row>11</xdr:row>
      <xdr:rowOff>0</xdr:rowOff>
    </xdr:from>
    <xdr:to>
      <xdr:col>4</xdr:col>
      <xdr:colOff>480571</xdr:colOff>
      <xdr:row>45</xdr:row>
      <xdr:rowOff>129667</xdr:rowOff>
    </xdr:to>
    <xdr:sp macro="" textlink="">
      <xdr:nvSpPr>
        <xdr:cNvPr id="4" name="右中かっこ 3">
          <a:extLst>
            <a:ext uri="{FF2B5EF4-FFF2-40B4-BE49-F238E27FC236}">
              <a16:creationId xmlns:a16="http://schemas.microsoft.com/office/drawing/2014/main" id="{3DD6D014-EBEC-46A9-A24B-24F370F2E339}"/>
            </a:ext>
          </a:extLst>
        </xdr:cNvPr>
        <xdr:cNvSpPr/>
      </xdr:nvSpPr>
      <xdr:spPr bwMode="auto">
        <a:xfrm>
          <a:off x="7765676" y="3529853"/>
          <a:ext cx="424542" cy="12355285"/>
        </a:xfrm>
        <a:prstGeom prst="rightBrace">
          <a:avLst>
            <a:gd name="adj1" fmla="val 37051"/>
            <a:gd name="adj2" fmla="val 49747"/>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4</xdr:col>
      <xdr:colOff>504267</xdr:colOff>
      <xdr:row>27</xdr:row>
      <xdr:rowOff>257739</xdr:rowOff>
    </xdr:from>
    <xdr:ext cx="3765174" cy="974908"/>
    <xdr:sp macro="" textlink="">
      <xdr:nvSpPr>
        <xdr:cNvPr id="5" name="テキスト ボックス 4">
          <a:extLst>
            <a:ext uri="{FF2B5EF4-FFF2-40B4-BE49-F238E27FC236}">
              <a16:creationId xmlns:a16="http://schemas.microsoft.com/office/drawing/2014/main" id="{94318A03-00FC-4DF1-9461-A75E1D73972D}"/>
            </a:ext>
          </a:extLst>
        </xdr:cNvPr>
        <xdr:cNvSpPr txBox="1"/>
      </xdr:nvSpPr>
      <xdr:spPr>
        <a:xfrm>
          <a:off x="8213914" y="9513798"/>
          <a:ext cx="3765174" cy="97490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b="1">
              <a:solidFill>
                <a:srgbClr val="FF0000"/>
              </a:solidFill>
            </a:rPr>
            <a:t>※</a:t>
          </a:r>
          <a:r>
            <a:rPr kumimoji="1" lang="ja-JP" altLang="en-US" sz="1400" b="1">
              <a:solidFill>
                <a:srgbClr val="FF0000"/>
              </a:solidFill>
            </a:rPr>
            <a:t>色塗りをしてあるセルは自動計算しますので、</a:t>
          </a:r>
          <a:endParaRPr kumimoji="1" lang="en-US" altLang="ja-JP" sz="1400" b="1">
            <a:solidFill>
              <a:srgbClr val="FF0000"/>
            </a:solidFill>
          </a:endParaRPr>
        </a:p>
        <a:p>
          <a:r>
            <a:rPr kumimoji="1" lang="ja-JP" altLang="en-US" sz="1400" b="1">
              <a:solidFill>
                <a:srgbClr val="FF0000"/>
              </a:solidFill>
            </a:rPr>
            <a:t>色塗りをしていないセルに精算額を入力してください。</a:t>
          </a:r>
        </a:p>
      </xdr:txBody>
    </xdr:sp>
    <xdr:clientData/>
  </xdr:oneCellAnchor>
  <xdr:twoCellAnchor>
    <xdr:from>
      <xdr:col>2</xdr:col>
      <xdr:colOff>1553135</xdr:colOff>
      <xdr:row>45</xdr:row>
      <xdr:rowOff>17931</xdr:rowOff>
    </xdr:from>
    <xdr:to>
      <xdr:col>3</xdr:col>
      <xdr:colOff>408853</xdr:colOff>
      <xdr:row>45</xdr:row>
      <xdr:rowOff>1232647</xdr:rowOff>
    </xdr:to>
    <xdr:sp macro="" textlink="">
      <xdr:nvSpPr>
        <xdr:cNvPr id="6" name="右中かっこ 5">
          <a:extLst>
            <a:ext uri="{FF2B5EF4-FFF2-40B4-BE49-F238E27FC236}">
              <a16:creationId xmlns:a16="http://schemas.microsoft.com/office/drawing/2014/main" id="{ACF7F2CB-599C-47E2-8F22-A49563492CD0}"/>
            </a:ext>
          </a:extLst>
        </xdr:cNvPr>
        <xdr:cNvSpPr/>
      </xdr:nvSpPr>
      <xdr:spPr bwMode="auto">
        <a:xfrm>
          <a:off x="6125135" y="15941490"/>
          <a:ext cx="424542" cy="1214716"/>
        </a:xfrm>
        <a:prstGeom prst="rightBrace">
          <a:avLst>
            <a:gd name="adj1" fmla="val 37051"/>
            <a:gd name="adj2" fmla="val 49747"/>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xdr:col>
      <xdr:colOff>526677</xdr:colOff>
      <xdr:row>45</xdr:row>
      <xdr:rowOff>437030</xdr:rowOff>
    </xdr:from>
    <xdr:ext cx="3801533" cy="292452"/>
    <xdr:sp macro="" textlink="">
      <xdr:nvSpPr>
        <xdr:cNvPr id="7" name="テキスト ボックス 6">
          <a:extLst>
            <a:ext uri="{FF2B5EF4-FFF2-40B4-BE49-F238E27FC236}">
              <a16:creationId xmlns:a16="http://schemas.microsoft.com/office/drawing/2014/main" id="{EA3ACA99-681D-4513-97A9-9A0AE8588235}"/>
            </a:ext>
          </a:extLst>
        </xdr:cNvPr>
        <xdr:cNvSpPr txBox="1"/>
      </xdr:nvSpPr>
      <xdr:spPr>
        <a:xfrm>
          <a:off x="6667501" y="16360589"/>
          <a:ext cx="380153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solidFill>
                <a:srgbClr val="FF0000"/>
              </a:solidFill>
            </a:rPr>
            <a:t>※</a:t>
          </a:r>
          <a:r>
            <a:rPr kumimoji="1" lang="ja-JP" altLang="en-US" sz="1200" b="1">
              <a:solidFill>
                <a:srgbClr val="FF0000"/>
              </a:solidFill>
            </a:rPr>
            <a:t>差額が０円以外の時に、いづれかが表示されます</a:t>
          </a:r>
          <a:r>
            <a:rPr kumimoji="1" lang="ja-JP" altLang="en-US" sz="1100"/>
            <a:t>。</a:t>
          </a:r>
        </a:p>
      </xdr:txBody>
    </xdr:sp>
    <xdr:clientData/>
  </xdr:oneCellAnchor>
  <xdr:twoCellAnchor>
    <xdr:from>
      <xdr:col>4</xdr:col>
      <xdr:colOff>22411</xdr:colOff>
      <xdr:row>50</xdr:row>
      <xdr:rowOff>33618</xdr:rowOff>
    </xdr:from>
    <xdr:to>
      <xdr:col>4</xdr:col>
      <xdr:colOff>446953</xdr:colOff>
      <xdr:row>62</xdr:row>
      <xdr:rowOff>291353</xdr:rowOff>
    </xdr:to>
    <xdr:sp macro="" textlink="">
      <xdr:nvSpPr>
        <xdr:cNvPr id="8" name="右中かっこ 7">
          <a:extLst>
            <a:ext uri="{FF2B5EF4-FFF2-40B4-BE49-F238E27FC236}">
              <a16:creationId xmlns:a16="http://schemas.microsoft.com/office/drawing/2014/main" id="{60C9F665-856D-4274-8A36-A7E2D2B5F5CB}"/>
            </a:ext>
          </a:extLst>
        </xdr:cNvPr>
        <xdr:cNvSpPr/>
      </xdr:nvSpPr>
      <xdr:spPr bwMode="auto">
        <a:xfrm>
          <a:off x="7732058" y="18781059"/>
          <a:ext cx="424542" cy="4426323"/>
        </a:xfrm>
        <a:prstGeom prst="rightBrace">
          <a:avLst>
            <a:gd name="adj1" fmla="val 37051"/>
            <a:gd name="adj2" fmla="val 49747"/>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4</xdr:col>
      <xdr:colOff>537884</xdr:colOff>
      <xdr:row>55</xdr:row>
      <xdr:rowOff>134470</xdr:rowOff>
    </xdr:from>
    <xdr:ext cx="3731558" cy="1019736"/>
    <xdr:sp macro="" textlink="">
      <xdr:nvSpPr>
        <xdr:cNvPr id="9" name="テキスト ボックス 8">
          <a:extLst>
            <a:ext uri="{FF2B5EF4-FFF2-40B4-BE49-F238E27FC236}">
              <a16:creationId xmlns:a16="http://schemas.microsoft.com/office/drawing/2014/main" id="{E78C21A0-E84D-4BDF-BDF5-BF9968AD5F29}"/>
            </a:ext>
          </a:extLst>
        </xdr:cNvPr>
        <xdr:cNvSpPr txBox="1"/>
      </xdr:nvSpPr>
      <xdr:spPr>
        <a:xfrm>
          <a:off x="8247531" y="20786911"/>
          <a:ext cx="3731558" cy="101973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b="1">
              <a:solidFill>
                <a:srgbClr val="FF0000"/>
              </a:solidFill>
            </a:rPr>
            <a:t>※</a:t>
          </a:r>
          <a:r>
            <a:rPr kumimoji="1" lang="ja-JP" altLang="en-US" sz="1400" b="1">
              <a:solidFill>
                <a:srgbClr val="FF0000"/>
              </a:solidFill>
            </a:rPr>
            <a:t>色塗りをしてあるセルは自動計算しますので、</a:t>
          </a:r>
          <a:endParaRPr kumimoji="1" lang="en-US" altLang="ja-JP" sz="1400" b="1">
            <a:solidFill>
              <a:srgbClr val="FF0000"/>
            </a:solidFill>
          </a:endParaRPr>
        </a:p>
        <a:p>
          <a:r>
            <a:rPr kumimoji="1" lang="ja-JP" altLang="en-US" sz="1400" b="1">
              <a:solidFill>
                <a:srgbClr val="FF0000"/>
              </a:solidFill>
            </a:rPr>
            <a:t>色塗りをしていないセルに精算額を入力してください。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07"/>
  <sheetViews>
    <sheetView tabSelected="1" view="pageBreakPreview" zoomScaleNormal="100" zoomScaleSheetLayoutView="100" workbookViewId="0">
      <selection activeCell="K8" sqref="K8"/>
    </sheetView>
  </sheetViews>
  <sheetFormatPr defaultColWidth="9" defaultRowHeight="15" customHeight="1"/>
  <cols>
    <col min="1" max="1" width="1.625" style="2" customWidth="1"/>
    <col min="2" max="9" width="8.875" style="2" customWidth="1"/>
    <col min="10" max="10" width="6.125" style="2" customWidth="1"/>
    <col min="11" max="11" width="4" style="2" customWidth="1"/>
    <col min="12" max="12" width="4.25" style="2" customWidth="1"/>
    <col min="13" max="13" width="1.5" style="2" customWidth="1"/>
    <col min="14" max="14" width="1.875" style="6" customWidth="1"/>
    <col min="15" max="15" width="1.5" style="6" customWidth="1"/>
    <col min="16" max="16" width="15.125" style="6" customWidth="1"/>
    <col min="17" max="18" width="13.125" style="6" customWidth="1"/>
    <col min="19" max="20" width="8.625" style="6" customWidth="1"/>
    <col min="21" max="21" width="15.625" style="6" customWidth="1"/>
    <col min="22" max="22" width="9.875" style="6" customWidth="1"/>
    <col min="23" max="23" width="2.875" style="6" customWidth="1"/>
    <col min="24" max="24" width="1.625" style="6" customWidth="1"/>
    <col min="25" max="25" width="1.875" style="6" customWidth="1"/>
    <col min="26" max="26" width="1.5" style="6" customWidth="1"/>
    <col min="27" max="27" width="15.125" style="6" customWidth="1"/>
    <col min="28" max="29" width="13.125" style="6" customWidth="1"/>
    <col min="30" max="31" width="8.625" style="6" customWidth="1"/>
    <col min="32" max="32" width="15.625" style="6" customWidth="1"/>
    <col min="33" max="33" width="9.875" style="6" customWidth="1"/>
    <col min="34" max="34" width="2.875" style="6" customWidth="1"/>
    <col min="35" max="37" width="1.625" style="6" customWidth="1"/>
    <col min="38" max="38" width="15.625" style="6" customWidth="1"/>
    <col min="39" max="40" width="13.125" style="6" customWidth="1"/>
    <col min="41" max="42" width="8.625" style="6" customWidth="1"/>
    <col min="43" max="43" width="27.25" style="6" customWidth="1"/>
    <col min="44" max="44" width="2.375" style="6" customWidth="1"/>
    <col min="45" max="46" width="1.625" style="6" customWidth="1"/>
    <col min="47" max="47" width="12.75" style="6" customWidth="1"/>
    <col min="48" max="48" width="10.75" style="6" customWidth="1"/>
    <col min="49" max="49" width="4.75" style="6" customWidth="1"/>
    <col min="50" max="51" width="8.75" style="6" customWidth="1"/>
    <col min="52" max="52" width="12.75" style="6" customWidth="1"/>
    <col min="53" max="53" width="11.5" style="6" customWidth="1"/>
    <col min="54" max="54" width="9.75" style="6" customWidth="1"/>
    <col min="55" max="55" width="12.5" style="6" customWidth="1"/>
    <col min="56" max="56" width="1.5" style="6" customWidth="1"/>
    <col min="57" max="57" width="1.625" style="6" customWidth="1"/>
    <col min="58" max="58" width="18.125" style="6" customWidth="1"/>
    <col min="59" max="59" width="11.25" style="6" customWidth="1"/>
    <col min="60" max="60" width="13.625" style="6" customWidth="1"/>
    <col min="61" max="61" width="9.125" style="6" customWidth="1"/>
    <col min="62" max="62" width="14.875" style="6" customWidth="1"/>
    <col min="63" max="63" width="9.625" style="6" customWidth="1"/>
    <col min="64" max="64" width="10.625" style="6" customWidth="1"/>
    <col min="65" max="65" width="1.875" style="6" customWidth="1"/>
    <col min="66" max="16384" width="9" style="6"/>
  </cols>
  <sheetData>
    <row r="1" spans="1:64" ht="15.95" customHeight="1">
      <c r="A1" s="1"/>
      <c r="G1" s="81"/>
      <c r="H1" s="81"/>
      <c r="I1" s="81"/>
      <c r="J1" s="81"/>
      <c r="K1" s="81"/>
      <c r="L1" s="190" t="s">
        <v>173</v>
      </c>
      <c r="M1" s="3"/>
      <c r="N1" s="4"/>
      <c r="O1" s="487" t="s">
        <v>43</v>
      </c>
      <c r="P1" s="487"/>
      <c r="Q1" s="487"/>
      <c r="R1" s="5"/>
      <c r="S1" s="5"/>
      <c r="T1" s="5"/>
      <c r="U1" s="5"/>
      <c r="V1" s="5"/>
      <c r="W1" s="5"/>
      <c r="X1" s="5"/>
      <c r="Y1" s="4"/>
      <c r="AG1" s="5"/>
      <c r="AH1" s="5"/>
      <c r="AI1" s="5"/>
      <c r="AK1" s="473" t="s">
        <v>139</v>
      </c>
      <c r="AL1" s="473"/>
      <c r="AT1" s="473" t="s">
        <v>47</v>
      </c>
      <c r="AU1" s="473"/>
      <c r="BE1" s="2" t="s">
        <v>48</v>
      </c>
    </row>
    <row r="2" spans="1:64" ht="15.95" customHeight="1">
      <c r="A2" s="2" t="s">
        <v>31</v>
      </c>
      <c r="F2" s="3"/>
      <c r="G2" s="189"/>
      <c r="H2" s="189"/>
      <c r="I2" s="189"/>
      <c r="J2" s="189"/>
      <c r="K2" s="189"/>
      <c r="L2" s="7"/>
      <c r="M2" s="7"/>
      <c r="N2" s="8"/>
      <c r="O2" s="487" t="s">
        <v>137</v>
      </c>
      <c r="P2" s="549"/>
      <c r="Q2" s="549"/>
      <c r="R2" s="9"/>
      <c r="S2" s="9"/>
      <c r="T2" s="9"/>
      <c r="U2" s="9"/>
      <c r="V2" s="9"/>
      <c r="W2" s="9"/>
      <c r="X2" s="9"/>
      <c r="Z2" s="487" t="s">
        <v>138</v>
      </c>
      <c r="AA2" s="487"/>
      <c r="AB2" s="476" t="s">
        <v>262</v>
      </c>
      <c r="AC2" s="476"/>
      <c r="AD2" s="476"/>
      <c r="AE2" s="476"/>
      <c r="AF2" s="476"/>
      <c r="AG2" s="9"/>
      <c r="AH2" s="9"/>
      <c r="AI2" s="2"/>
      <c r="AT2" s="476" t="s">
        <v>44</v>
      </c>
      <c r="AU2" s="476"/>
      <c r="BE2" s="473" t="s">
        <v>34</v>
      </c>
      <c r="BF2" s="473"/>
    </row>
    <row r="3" spans="1:64" ht="15.95" customHeight="1">
      <c r="P3" s="2" t="s">
        <v>32</v>
      </c>
      <c r="Q3" s="2"/>
      <c r="R3" s="2"/>
      <c r="S3" s="2"/>
      <c r="T3" s="2"/>
      <c r="U3" s="2"/>
      <c r="V3" s="2"/>
      <c r="W3" s="2"/>
      <c r="X3" s="2"/>
      <c r="AA3" s="2" t="s">
        <v>32</v>
      </c>
      <c r="AB3" s="2"/>
      <c r="AC3" s="2"/>
      <c r="AD3" s="2"/>
      <c r="AE3" s="2"/>
      <c r="AF3" s="2"/>
      <c r="AG3" s="2"/>
      <c r="AH3" s="2"/>
      <c r="AJ3" s="2"/>
      <c r="AL3" s="2" t="s">
        <v>32</v>
      </c>
      <c r="AU3" s="152"/>
      <c r="AV3" s="152"/>
      <c r="AW3" s="152"/>
      <c r="AX3" s="474" t="s">
        <v>0</v>
      </c>
      <c r="AY3" s="475"/>
      <c r="AZ3" s="485" t="s">
        <v>174</v>
      </c>
      <c r="BA3" s="485" t="s">
        <v>175</v>
      </c>
      <c r="BB3" s="495" t="s">
        <v>176</v>
      </c>
      <c r="BC3" s="23"/>
      <c r="BF3" s="491" t="s">
        <v>22</v>
      </c>
      <c r="BG3" s="505"/>
      <c r="BH3" s="501" t="s">
        <v>24</v>
      </c>
      <c r="BI3" s="513" t="s">
        <v>25</v>
      </c>
      <c r="BJ3" s="516" t="s">
        <v>26</v>
      </c>
      <c r="BK3" s="509" t="s">
        <v>27</v>
      </c>
      <c r="BL3" s="501" t="s">
        <v>28</v>
      </c>
    </row>
    <row r="4" spans="1:64" ht="15.95" customHeight="1">
      <c r="P4" s="13"/>
      <c r="Q4" s="13"/>
      <c r="R4" s="13"/>
      <c r="S4" s="521" t="s">
        <v>57</v>
      </c>
      <c r="T4" s="550"/>
      <c r="U4" s="14"/>
      <c r="V4" s="15"/>
      <c r="W4" s="16"/>
      <c r="AA4" s="13"/>
      <c r="AB4" s="13"/>
      <c r="AC4" s="13"/>
      <c r="AD4" s="521" t="s">
        <v>13</v>
      </c>
      <c r="AE4" s="522"/>
      <c r="AF4" s="14"/>
      <c r="AG4" s="15"/>
      <c r="AH4" s="16"/>
      <c r="AL4" s="13"/>
      <c r="AM4" s="13"/>
      <c r="AN4" s="13"/>
      <c r="AO4" s="521" t="s">
        <v>13</v>
      </c>
      <c r="AP4" s="522"/>
      <c r="AQ4" s="13"/>
      <c r="AR4" s="17"/>
      <c r="AU4" s="153" t="s">
        <v>177</v>
      </c>
      <c r="AV4" s="153" t="s">
        <v>178</v>
      </c>
      <c r="AW4" s="153" t="s">
        <v>3</v>
      </c>
      <c r="AX4" s="154" t="s">
        <v>179</v>
      </c>
      <c r="AY4" s="155" t="s">
        <v>180</v>
      </c>
      <c r="AZ4" s="486"/>
      <c r="BA4" s="486"/>
      <c r="BB4" s="496"/>
      <c r="BC4" s="433" t="s">
        <v>181</v>
      </c>
      <c r="BF4" s="492"/>
      <c r="BG4" s="506"/>
      <c r="BH4" s="502"/>
      <c r="BI4" s="514"/>
      <c r="BJ4" s="517"/>
      <c r="BK4" s="519"/>
      <c r="BL4" s="502"/>
    </row>
    <row r="5" spans="1:64" ht="15.95" customHeight="1">
      <c r="F5" s="18" t="s">
        <v>58</v>
      </c>
      <c r="P5" s="19" t="s">
        <v>59</v>
      </c>
      <c r="Q5" s="19" t="s">
        <v>60</v>
      </c>
      <c r="R5" s="19" t="s">
        <v>61</v>
      </c>
      <c r="S5" s="13" t="s">
        <v>1</v>
      </c>
      <c r="T5" s="14" t="s">
        <v>2</v>
      </c>
      <c r="U5" s="488" t="s">
        <v>9</v>
      </c>
      <c r="V5" s="489"/>
      <c r="W5" s="490"/>
      <c r="AA5" s="19" t="s">
        <v>6</v>
      </c>
      <c r="AB5" s="19" t="s">
        <v>20</v>
      </c>
      <c r="AC5" s="19" t="s">
        <v>21</v>
      </c>
      <c r="AD5" s="13" t="s">
        <v>1</v>
      </c>
      <c r="AE5" s="14" t="s">
        <v>2</v>
      </c>
      <c r="AF5" s="488" t="s">
        <v>9</v>
      </c>
      <c r="AG5" s="489"/>
      <c r="AH5" s="490"/>
      <c r="AL5" s="19" t="s">
        <v>6</v>
      </c>
      <c r="AM5" s="19" t="s">
        <v>20</v>
      </c>
      <c r="AN5" s="19" t="s">
        <v>21</v>
      </c>
      <c r="AO5" s="13" t="s">
        <v>1</v>
      </c>
      <c r="AP5" s="13" t="s">
        <v>2</v>
      </c>
      <c r="AQ5" s="19" t="s">
        <v>9</v>
      </c>
      <c r="AR5" s="17"/>
      <c r="AS5" s="12"/>
      <c r="AU5" s="20"/>
      <c r="AV5" s="21"/>
      <c r="AW5" s="17"/>
      <c r="AX5" s="438" t="s">
        <v>4</v>
      </c>
      <c r="AY5" s="438" t="s">
        <v>4</v>
      </c>
      <c r="AZ5" s="157"/>
      <c r="BA5" s="158"/>
      <c r="BB5" s="158"/>
      <c r="BC5" s="22"/>
      <c r="BF5" s="493"/>
      <c r="BG5" s="501" t="s">
        <v>23</v>
      </c>
      <c r="BH5" s="502"/>
      <c r="BI5" s="514"/>
      <c r="BJ5" s="517"/>
      <c r="BK5" s="519"/>
      <c r="BL5" s="502"/>
    </row>
    <row r="6" spans="1:64" ht="15.95" customHeight="1">
      <c r="P6" s="23"/>
      <c r="Q6" s="24" t="s">
        <v>4</v>
      </c>
      <c r="R6" s="24" t="s">
        <v>4</v>
      </c>
      <c r="S6" s="24" t="s">
        <v>4</v>
      </c>
      <c r="T6" s="25" t="s">
        <v>4</v>
      </c>
      <c r="U6" s="25"/>
      <c r="V6" s="26"/>
      <c r="W6" s="27"/>
      <c r="AA6" s="23"/>
      <c r="AB6" s="24" t="s">
        <v>4</v>
      </c>
      <c r="AC6" s="24" t="s">
        <v>4</v>
      </c>
      <c r="AD6" s="24" t="s">
        <v>4</v>
      </c>
      <c r="AE6" s="25" t="s">
        <v>4</v>
      </c>
      <c r="AF6" s="25"/>
      <c r="AG6" s="26"/>
      <c r="AH6" s="27"/>
      <c r="AJ6" s="12"/>
      <c r="AL6" s="23"/>
      <c r="AM6" s="24" t="s">
        <v>4</v>
      </c>
      <c r="AN6" s="24" t="s">
        <v>4</v>
      </c>
      <c r="AO6" s="24" t="s">
        <v>4</v>
      </c>
      <c r="AP6" s="24" t="s">
        <v>4</v>
      </c>
      <c r="AQ6" s="28"/>
      <c r="AR6" s="11"/>
      <c r="AU6" s="20"/>
      <c r="AV6" s="21"/>
      <c r="AW6" s="17"/>
      <c r="AX6" s="352"/>
      <c r="AY6" s="352"/>
      <c r="AZ6" s="157"/>
      <c r="BA6" s="158"/>
      <c r="BB6" s="158"/>
      <c r="BC6" s="22"/>
      <c r="BF6" s="494"/>
      <c r="BG6" s="504"/>
      <c r="BH6" s="503"/>
      <c r="BI6" s="515"/>
      <c r="BJ6" s="518"/>
      <c r="BK6" s="520"/>
      <c r="BL6" s="503"/>
    </row>
    <row r="7" spans="1:64" ht="15.95" customHeight="1">
      <c r="P7" s="29" t="s">
        <v>136</v>
      </c>
      <c r="Q7" s="112">
        <f>'添付 委託費集計表'!L44</f>
        <v>0</v>
      </c>
      <c r="R7" s="112">
        <f>'添付 委託費集計表'!L64</f>
        <v>0</v>
      </c>
      <c r="S7" s="161">
        <f>IF(R7-Q7=0,0,IF(R7-Q7&lt;0,(R7-Q7)*-1,0))</f>
        <v>0</v>
      </c>
      <c r="T7" s="162">
        <f>IF(R7-Q7=0,0,IF(R7-Q7&gt;0,(R7-Q7),0))</f>
        <v>0</v>
      </c>
      <c r="U7" s="31"/>
      <c r="V7" s="10"/>
      <c r="W7" s="22"/>
      <c r="Y7" s="12"/>
      <c r="AA7" s="29" t="s">
        <v>136</v>
      </c>
      <c r="AB7" s="112">
        <f>'添付 委託費集計表'!D44</f>
        <v>0</v>
      </c>
      <c r="AC7" s="112">
        <f>'添付 委託費集計表'!D64</f>
        <v>0</v>
      </c>
      <c r="AD7" s="161">
        <f>IF(AC7-AB7=0,0,IF(AC7-AB7&lt;0,(AC7-AB7)*-1,0))</f>
        <v>0</v>
      </c>
      <c r="AE7" s="162">
        <f>IF(AC7-AB7=0,0,IF(AC7-AB7&gt;0,(AC7-AB7),0))</f>
        <v>0</v>
      </c>
      <c r="AF7" s="31"/>
      <c r="AG7" s="10"/>
      <c r="AH7" s="22"/>
      <c r="AI7" s="12"/>
      <c r="AL7" s="32" t="s">
        <v>51</v>
      </c>
      <c r="AM7" s="114">
        <f>'添付 自己資金集計表'!D40</f>
        <v>0</v>
      </c>
      <c r="AN7" s="114">
        <f>'添付 自己資金集計表'!D62</f>
        <v>0</v>
      </c>
      <c r="AO7" s="187">
        <f>IF(AN7-AM7=0,0,IF(AN7-AM7&lt;0,(AN7-AM7)*-1,0))</f>
        <v>0</v>
      </c>
      <c r="AP7" s="187">
        <f>IF(AN7-AM7=0,0,IF(AN7-AM7&gt;0,(AN7-AM7),0))</f>
        <v>0</v>
      </c>
      <c r="AQ7" s="22"/>
      <c r="AR7" s="11"/>
      <c r="AU7" s="20"/>
      <c r="AV7" s="21"/>
      <c r="AW7" s="17"/>
      <c r="AX7" s="352"/>
      <c r="AY7" s="352"/>
      <c r="AZ7" s="157"/>
      <c r="BA7" s="158"/>
      <c r="BB7" s="158"/>
      <c r="BC7" s="22"/>
      <c r="BF7" s="34"/>
      <c r="BG7" s="34"/>
      <c r="BH7" s="23"/>
      <c r="BI7" s="213" t="s">
        <v>4</v>
      </c>
      <c r="BJ7" s="34"/>
      <c r="BK7" s="23"/>
      <c r="BL7" s="23"/>
    </row>
    <row r="8" spans="1:64" ht="15.95" customHeight="1">
      <c r="K8" s="209" t="s">
        <v>249</v>
      </c>
      <c r="L8" s="35"/>
      <c r="M8" s="35"/>
      <c r="N8" s="12"/>
      <c r="O8" s="12"/>
      <c r="P8" s="36"/>
      <c r="Q8" s="194"/>
      <c r="R8" s="194"/>
      <c r="S8" s="163"/>
      <c r="T8" s="164"/>
      <c r="U8" s="38"/>
      <c r="V8" s="39"/>
      <c r="W8" s="22"/>
      <c r="X8" s="12"/>
      <c r="Z8" s="12"/>
      <c r="AA8" s="36"/>
      <c r="AB8" s="37"/>
      <c r="AC8" s="37"/>
      <c r="AD8" s="163"/>
      <c r="AE8" s="164"/>
      <c r="AF8" s="38"/>
      <c r="AG8" s="39"/>
      <c r="AH8" s="22"/>
      <c r="AL8" s="32"/>
      <c r="AM8" s="33"/>
      <c r="AN8" s="33"/>
      <c r="AO8" s="200"/>
      <c r="AP8" s="200"/>
      <c r="AQ8" s="22"/>
      <c r="AR8" s="11"/>
      <c r="AU8" s="20"/>
      <c r="AV8" s="21"/>
      <c r="AW8" s="17"/>
      <c r="AX8" s="352"/>
      <c r="AY8" s="352"/>
      <c r="AZ8" s="157"/>
      <c r="BA8" s="158"/>
      <c r="BB8" s="158"/>
      <c r="BC8" s="22"/>
      <c r="BF8" s="20"/>
      <c r="BG8" s="20"/>
      <c r="BH8" s="21"/>
      <c r="BI8" s="17"/>
      <c r="BJ8" s="20"/>
      <c r="BK8" s="21"/>
      <c r="BL8" s="21"/>
    </row>
    <row r="9" spans="1:64" ht="15.95" customHeight="1">
      <c r="P9" s="29" t="s">
        <v>95</v>
      </c>
      <c r="Q9" s="112">
        <f>'添付 委託費集計表'!L42</f>
        <v>0</v>
      </c>
      <c r="R9" s="207">
        <v>0</v>
      </c>
      <c r="S9" s="161">
        <f>IF(R9-Q9=0,0,IF(R9-Q9&lt;0,(R9-Q9)*-1,0))</f>
        <v>0</v>
      </c>
      <c r="T9" s="162">
        <f>IF(R9-Q9=0,0,IF(R9-Q9&gt;0,(R9-Q9),0))</f>
        <v>0</v>
      </c>
      <c r="U9" s="31"/>
      <c r="V9" s="10"/>
      <c r="W9" s="22"/>
      <c r="AA9" s="29" t="s">
        <v>95</v>
      </c>
      <c r="AB9" s="112">
        <f>'添付 委託費集計表'!D42</f>
        <v>0</v>
      </c>
      <c r="AC9" s="207">
        <v>0</v>
      </c>
      <c r="AD9" s="161">
        <f>IF(AC9-AB9=0,0,IF(AC9-AB9&lt;0,(AC9-AB9)*-1,0))</f>
        <v>0</v>
      </c>
      <c r="AE9" s="162">
        <f>IF(AC9-AB9=0,0,IF(AC9-AB9&gt;0,(AC9-AB9),0))</f>
        <v>0</v>
      </c>
      <c r="AF9" s="31"/>
      <c r="AG9" s="10"/>
      <c r="AH9" s="22"/>
      <c r="AL9" s="20"/>
      <c r="AM9" s="30"/>
      <c r="AN9" s="41"/>
      <c r="AO9" s="188"/>
      <c r="AP9" s="188"/>
      <c r="AQ9" s="22"/>
      <c r="AR9" s="11"/>
      <c r="AU9" s="20"/>
      <c r="AV9" s="21"/>
      <c r="AW9" s="17"/>
      <c r="AX9" s="352"/>
      <c r="AY9" s="352"/>
      <c r="AZ9" s="157"/>
      <c r="BA9" s="158"/>
      <c r="BB9" s="158"/>
      <c r="BC9" s="22"/>
      <c r="BF9" s="20"/>
      <c r="BG9" s="20"/>
      <c r="BH9" s="21"/>
      <c r="BI9" s="17"/>
      <c r="BJ9" s="20"/>
      <c r="BK9" s="21"/>
      <c r="BL9" s="21"/>
    </row>
    <row r="10" spans="1:64" ht="15.95" customHeight="1">
      <c r="B10" s="2" t="s">
        <v>30</v>
      </c>
      <c r="P10" s="42"/>
      <c r="Q10" s="43"/>
      <c r="R10" s="44"/>
      <c r="S10" s="165"/>
      <c r="T10" s="166"/>
      <c r="U10" s="45"/>
      <c r="V10" s="46"/>
      <c r="W10" s="47"/>
      <c r="AA10" s="42"/>
      <c r="AB10" s="43"/>
      <c r="AC10" s="44"/>
      <c r="AD10" s="165"/>
      <c r="AE10" s="166"/>
      <c r="AF10" s="45"/>
      <c r="AG10" s="46"/>
      <c r="AH10" s="47"/>
      <c r="AL10" s="34"/>
      <c r="AM10" s="48"/>
      <c r="AN10" s="49"/>
      <c r="AO10" s="167"/>
      <c r="AP10" s="167"/>
      <c r="AQ10" s="27"/>
      <c r="AR10" s="11"/>
      <c r="AU10" s="20"/>
      <c r="AV10" s="21"/>
      <c r="AW10" s="17"/>
      <c r="AX10" s="352"/>
      <c r="AY10" s="352"/>
      <c r="AZ10" s="157"/>
      <c r="BA10" s="158"/>
      <c r="BB10" s="158"/>
      <c r="BC10" s="22"/>
      <c r="BF10" s="20"/>
      <c r="BG10" s="20"/>
      <c r="BH10" s="21"/>
      <c r="BI10" s="17"/>
      <c r="BJ10" s="20"/>
      <c r="BK10" s="21"/>
      <c r="BL10" s="21"/>
    </row>
    <row r="11" spans="1:64" ht="15.95" customHeight="1">
      <c r="B11" s="2" t="s">
        <v>62</v>
      </c>
      <c r="P11" s="34"/>
      <c r="Q11" s="48"/>
      <c r="R11" s="49"/>
      <c r="S11" s="167"/>
      <c r="T11" s="168"/>
      <c r="U11" s="50"/>
      <c r="V11" s="51"/>
      <c r="W11" s="27"/>
      <c r="AA11" s="34"/>
      <c r="AB11" s="48"/>
      <c r="AC11" s="49"/>
      <c r="AD11" s="167"/>
      <c r="AE11" s="168"/>
      <c r="AF11" s="50"/>
      <c r="AG11" s="51"/>
      <c r="AH11" s="27"/>
      <c r="AL11" s="52" t="s">
        <v>10</v>
      </c>
      <c r="AM11" s="115">
        <f>SUM(AM7:AM8)</f>
        <v>0</v>
      </c>
      <c r="AN11" s="115">
        <f>SUM(AN7:AN8)</f>
        <v>0</v>
      </c>
      <c r="AO11" s="176">
        <f>SUM(AO7)</f>
        <v>0</v>
      </c>
      <c r="AP11" s="176">
        <f>SUM(AP7)</f>
        <v>0</v>
      </c>
      <c r="AQ11" s="47"/>
      <c r="AR11" s="11"/>
      <c r="AU11" s="20"/>
      <c r="AV11" s="21"/>
      <c r="AW11" s="17"/>
      <c r="AX11" s="352"/>
      <c r="AY11" s="352"/>
      <c r="AZ11" s="157"/>
      <c r="BA11" s="158"/>
      <c r="BB11" s="158"/>
      <c r="BC11" s="22"/>
      <c r="BF11" s="20"/>
      <c r="BG11" s="20"/>
      <c r="BH11" s="21"/>
      <c r="BI11" s="17"/>
      <c r="BJ11" s="20"/>
      <c r="BK11" s="21"/>
      <c r="BL11" s="21"/>
    </row>
    <row r="12" spans="1:64" ht="15.95" customHeight="1">
      <c r="P12" s="52" t="s">
        <v>10</v>
      </c>
      <c r="Q12" s="115">
        <f>'添付 委託費集計表'!L40</f>
        <v>0</v>
      </c>
      <c r="R12" s="115">
        <f>SUM(R7:R10)</f>
        <v>0</v>
      </c>
      <c r="S12" s="169">
        <f>IF(Q12&gt;R12,Q12-R12,0)</f>
        <v>0</v>
      </c>
      <c r="T12" s="198">
        <f>IF(R12&gt;Q12,R12-Q12,0)</f>
        <v>0</v>
      </c>
      <c r="U12" s="45"/>
      <c r="V12" s="46"/>
      <c r="W12" s="47"/>
      <c r="AA12" s="52" t="s">
        <v>10</v>
      </c>
      <c r="AB12" s="115">
        <f>SUM(AB7:AB10)</f>
        <v>0</v>
      </c>
      <c r="AC12" s="115">
        <f>SUM(AC7:AC10)</f>
        <v>0</v>
      </c>
      <c r="AD12" s="176">
        <f>IF(AC12-AB12=0,0,IF(AC12-AB12&lt;0,(AC12-AB12)*-1,0))</f>
        <v>0</v>
      </c>
      <c r="AE12" s="177">
        <f>IF(AC12-AB12=0,0,IF(AC12-AB12&gt;0,(AC12-AB12),0))</f>
        <v>0</v>
      </c>
      <c r="AF12" s="45"/>
      <c r="AG12" s="46"/>
      <c r="AH12" s="47"/>
      <c r="AM12" s="53"/>
      <c r="AN12" s="53"/>
      <c r="AO12" s="53"/>
      <c r="AP12" s="53"/>
      <c r="AU12" s="20"/>
      <c r="AV12" s="21"/>
      <c r="AW12" s="17"/>
      <c r="AX12" s="352"/>
      <c r="AY12" s="352"/>
      <c r="AZ12" s="157"/>
      <c r="BA12" s="158"/>
      <c r="BB12" s="158"/>
      <c r="BC12" s="22"/>
      <c r="BF12" s="20"/>
      <c r="BG12" s="20"/>
      <c r="BH12" s="21"/>
      <c r="BI12" s="17"/>
      <c r="BJ12" s="20"/>
      <c r="BK12" s="21"/>
      <c r="BL12" s="21"/>
    </row>
    <row r="13" spans="1:64" ht="15.95" customHeight="1">
      <c r="AK13" s="2"/>
      <c r="AL13" s="54" t="s">
        <v>33</v>
      </c>
      <c r="AM13" s="53"/>
      <c r="AN13" s="53"/>
      <c r="AO13" s="53"/>
      <c r="AP13" s="53"/>
      <c r="AU13" s="20"/>
      <c r="AV13" s="21"/>
      <c r="AW13" s="17"/>
      <c r="AX13" s="352"/>
      <c r="AY13" s="352"/>
      <c r="AZ13" s="157"/>
      <c r="BA13" s="158"/>
      <c r="BB13" s="158"/>
      <c r="BC13" s="22"/>
      <c r="BF13" s="20"/>
      <c r="BG13" s="20"/>
      <c r="BH13" s="21"/>
      <c r="BI13" s="17"/>
      <c r="BJ13" s="20"/>
      <c r="BK13" s="21"/>
      <c r="BL13" s="21"/>
    </row>
    <row r="14" spans="1:64" ht="15.95" customHeight="1">
      <c r="F14" s="498" t="s">
        <v>245</v>
      </c>
      <c r="G14" s="498"/>
      <c r="H14" s="498"/>
      <c r="I14" s="498"/>
      <c r="J14" s="498"/>
      <c r="K14" s="498"/>
      <c r="L14" s="498"/>
      <c r="P14" s="54" t="s">
        <v>33</v>
      </c>
      <c r="Q14" s="54"/>
      <c r="AA14" s="54" t="s">
        <v>33</v>
      </c>
      <c r="AB14" s="54"/>
      <c r="AL14" s="13"/>
      <c r="AM14" s="55"/>
      <c r="AN14" s="55"/>
      <c r="AO14" s="483" t="s">
        <v>5</v>
      </c>
      <c r="AP14" s="484"/>
      <c r="AQ14" s="13"/>
      <c r="AR14" s="17"/>
      <c r="AU14" s="20"/>
      <c r="AV14" s="21"/>
      <c r="AW14" s="17"/>
      <c r="AX14" s="352"/>
      <c r="AY14" s="352"/>
      <c r="AZ14" s="157"/>
      <c r="BA14" s="158"/>
      <c r="BB14" s="158"/>
      <c r="BC14" s="22"/>
      <c r="BF14" s="20"/>
      <c r="BG14" s="20"/>
      <c r="BH14" s="21"/>
      <c r="BI14" s="17"/>
      <c r="BJ14" s="20"/>
      <c r="BK14" s="21"/>
      <c r="BL14" s="21"/>
    </row>
    <row r="15" spans="1:64" ht="15.95" customHeight="1">
      <c r="F15" s="498"/>
      <c r="G15" s="498"/>
      <c r="H15" s="498"/>
      <c r="I15" s="498"/>
      <c r="J15" s="498"/>
      <c r="K15" s="498"/>
      <c r="L15" s="498"/>
      <c r="P15" s="13"/>
      <c r="Q15" s="55"/>
      <c r="R15" s="55"/>
      <c r="S15" s="483" t="s">
        <v>5</v>
      </c>
      <c r="T15" s="484"/>
      <c r="U15" s="56"/>
      <c r="V15" s="57"/>
      <c r="W15" s="16"/>
      <c r="AA15" s="13"/>
      <c r="AB15" s="55"/>
      <c r="AC15" s="55"/>
      <c r="AD15" s="483" t="s">
        <v>5</v>
      </c>
      <c r="AE15" s="484"/>
      <c r="AF15" s="56"/>
      <c r="AG15" s="57"/>
      <c r="AH15" s="16"/>
      <c r="AL15" s="19" t="s">
        <v>6</v>
      </c>
      <c r="AM15" s="58" t="s">
        <v>7</v>
      </c>
      <c r="AN15" s="58" t="s">
        <v>8</v>
      </c>
      <c r="AO15" s="55" t="s">
        <v>1</v>
      </c>
      <c r="AP15" s="55" t="s">
        <v>2</v>
      </c>
      <c r="AQ15" s="19" t="s">
        <v>9</v>
      </c>
      <c r="AR15" s="17"/>
      <c r="AU15" s="20"/>
      <c r="AV15" s="21"/>
      <c r="AW15" s="17"/>
      <c r="AX15" s="352"/>
      <c r="AY15" s="352"/>
      <c r="AZ15" s="157"/>
      <c r="BA15" s="158"/>
      <c r="BB15" s="158"/>
      <c r="BC15" s="22"/>
      <c r="BF15" s="20"/>
      <c r="BG15" s="20"/>
      <c r="BH15" s="21"/>
      <c r="BI15" s="17"/>
      <c r="BJ15" s="20"/>
      <c r="BK15" s="21"/>
      <c r="BL15" s="21"/>
    </row>
    <row r="16" spans="1:64" ht="15.95" customHeight="1">
      <c r="F16" s="498" t="s">
        <v>246</v>
      </c>
      <c r="G16" s="498"/>
      <c r="H16" s="498"/>
      <c r="I16" s="498"/>
      <c r="J16" s="498"/>
      <c r="K16" s="498"/>
      <c r="L16" s="498"/>
      <c r="P16" s="19" t="s">
        <v>59</v>
      </c>
      <c r="Q16" s="58" t="s">
        <v>63</v>
      </c>
      <c r="R16" s="58" t="s">
        <v>64</v>
      </c>
      <c r="S16" s="55" t="s">
        <v>1</v>
      </c>
      <c r="T16" s="56" t="s">
        <v>2</v>
      </c>
      <c r="U16" s="488" t="s">
        <v>9</v>
      </c>
      <c r="V16" s="489"/>
      <c r="W16" s="490"/>
      <c r="AA16" s="19" t="s">
        <v>6</v>
      </c>
      <c r="AB16" s="58" t="s">
        <v>7</v>
      </c>
      <c r="AC16" s="58" t="s">
        <v>8</v>
      </c>
      <c r="AD16" s="55" t="s">
        <v>1</v>
      </c>
      <c r="AE16" s="56" t="s">
        <v>2</v>
      </c>
      <c r="AF16" s="488" t="s">
        <v>9</v>
      </c>
      <c r="AG16" s="489"/>
      <c r="AH16" s="490"/>
      <c r="AL16" s="34"/>
      <c r="AM16" s="24" t="s">
        <v>93</v>
      </c>
      <c r="AN16" s="24" t="s">
        <v>4</v>
      </c>
      <c r="AO16" s="24" t="s">
        <v>4</v>
      </c>
      <c r="AP16" s="24" t="s">
        <v>4</v>
      </c>
      <c r="AQ16" s="28"/>
      <c r="AR16" s="11"/>
      <c r="AU16" s="20"/>
      <c r="AV16" s="21"/>
      <c r="AW16" s="17"/>
      <c r="AX16" s="352"/>
      <c r="AY16" s="352"/>
      <c r="AZ16" s="157"/>
      <c r="BA16" s="158"/>
      <c r="BB16" s="158"/>
      <c r="BC16" s="22"/>
      <c r="BF16" s="20"/>
      <c r="BG16" s="20"/>
      <c r="BH16" s="21"/>
      <c r="BI16" s="17"/>
      <c r="BJ16" s="20"/>
      <c r="BK16" s="21"/>
      <c r="BL16" s="21"/>
    </row>
    <row r="17" spans="2:64" ht="15.95" customHeight="1">
      <c r="E17" s="140"/>
      <c r="F17" s="498"/>
      <c r="G17" s="498"/>
      <c r="H17" s="498"/>
      <c r="I17" s="498"/>
      <c r="J17" s="498"/>
      <c r="K17" s="498"/>
      <c r="L17" s="498"/>
      <c r="P17" s="59"/>
      <c r="Q17" s="60" t="s">
        <v>4</v>
      </c>
      <c r="R17" s="60" t="s">
        <v>4</v>
      </c>
      <c r="S17" s="60" t="s">
        <v>4</v>
      </c>
      <c r="T17" s="61" t="s">
        <v>4</v>
      </c>
      <c r="U17" s="61"/>
      <c r="V17" s="62"/>
      <c r="W17" s="27"/>
      <c r="Y17" s="54"/>
      <c r="AA17" s="59"/>
      <c r="AB17" s="60" t="s">
        <v>4</v>
      </c>
      <c r="AC17" s="60" t="s">
        <v>4</v>
      </c>
      <c r="AD17" s="60" t="s">
        <v>4</v>
      </c>
      <c r="AE17" s="61" t="s">
        <v>4</v>
      </c>
      <c r="AF17" s="61"/>
      <c r="AG17" s="62"/>
      <c r="AH17" s="27"/>
      <c r="AI17" s="54"/>
      <c r="AL17" s="63" t="s">
        <v>80</v>
      </c>
      <c r="AM17" s="116">
        <f>'添付 自己資金集計表'!D11</f>
        <v>0</v>
      </c>
      <c r="AN17" s="116">
        <f>'添付 自己資金集計表'!D50</f>
        <v>0</v>
      </c>
      <c r="AO17" s="178">
        <f>IF(AN17-AM17=0,0,IF(AN17-AM17&lt;0,(AN17-AM17)*-1,0))</f>
        <v>0</v>
      </c>
      <c r="AP17" s="178">
        <f>IF(AN17-AM17=0,0,IF(AN17-AM17&gt;0,(AN17-AM17),0))</f>
        <v>0</v>
      </c>
      <c r="AQ17" s="65"/>
      <c r="AR17" s="11"/>
      <c r="AU17" s="20"/>
      <c r="AV17" s="21"/>
      <c r="AW17" s="17"/>
      <c r="AX17" s="352"/>
      <c r="AY17" s="352"/>
      <c r="AZ17" s="157"/>
      <c r="BA17" s="20"/>
      <c r="BB17" s="21"/>
      <c r="BC17" s="21"/>
      <c r="BF17" s="20"/>
      <c r="BG17" s="20"/>
      <c r="BH17" s="21"/>
      <c r="BI17" s="17"/>
      <c r="BJ17" s="20"/>
      <c r="BK17" s="21"/>
      <c r="BL17" s="21"/>
    </row>
    <row r="18" spans="2:64" ht="15.95" customHeight="1">
      <c r="F18" s="497" t="s">
        <v>247</v>
      </c>
      <c r="G18" s="498"/>
      <c r="H18" s="498"/>
      <c r="I18" s="498"/>
      <c r="J18" s="498"/>
      <c r="K18" s="498"/>
      <c r="L18" s="498"/>
      <c r="N18" s="54"/>
      <c r="O18" s="54"/>
      <c r="P18" s="66" t="s">
        <v>80</v>
      </c>
      <c r="Q18" s="117">
        <f>'添付 委託費集計表'!L12</f>
        <v>0</v>
      </c>
      <c r="R18" s="117">
        <f>'添付 委託費集計表'!L54</f>
        <v>0</v>
      </c>
      <c r="S18" s="170">
        <f>IF(Q18&gt;R18,Q18-R18,0)</f>
        <v>0</v>
      </c>
      <c r="T18" s="171">
        <f>IF(R18&gt;Q18,R18-Q18,0)</f>
        <v>0</v>
      </c>
      <c r="U18" s="38"/>
      <c r="V18" s="39"/>
      <c r="W18" s="22"/>
      <c r="X18" s="54"/>
      <c r="Y18" s="54"/>
      <c r="Z18" s="54"/>
      <c r="AA18" s="66" t="s">
        <v>80</v>
      </c>
      <c r="AB18" s="117">
        <f>'添付 委託費集計表'!D12</f>
        <v>0</v>
      </c>
      <c r="AC18" s="117">
        <f>'添付 委託費集計表'!D54</f>
        <v>0</v>
      </c>
      <c r="AD18" s="170">
        <f>IF(AB18&gt;AC18,AB18-AC18,0)</f>
        <v>0</v>
      </c>
      <c r="AE18" s="171">
        <f>IF(AC18&gt;AB18,AC18-AB18,0)</f>
        <v>0</v>
      </c>
      <c r="AF18" s="38"/>
      <c r="AG18" s="39"/>
      <c r="AH18" s="22"/>
      <c r="AI18" s="54"/>
      <c r="AL18" s="67"/>
      <c r="AM18" s="64"/>
      <c r="AN18" s="64"/>
      <c r="AO18" s="179"/>
      <c r="AP18" s="180"/>
      <c r="AQ18" s="65"/>
      <c r="AR18" s="11"/>
      <c r="AU18" s="28"/>
      <c r="AV18" s="28"/>
      <c r="AW18" s="28"/>
      <c r="AX18" s="350"/>
      <c r="AY18" s="350"/>
      <c r="AZ18" s="28"/>
      <c r="BA18" s="28"/>
      <c r="BB18" s="28"/>
      <c r="BC18" s="28"/>
      <c r="BF18" s="28"/>
      <c r="BG18" s="28"/>
      <c r="BH18" s="28"/>
      <c r="BI18" s="28"/>
      <c r="BJ18" s="28"/>
      <c r="BK18" s="28"/>
      <c r="BL18" s="28"/>
    </row>
    <row r="19" spans="2:64" ht="15.95" customHeight="1">
      <c r="F19" s="498"/>
      <c r="G19" s="498"/>
      <c r="H19" s="498"/>
      <c r="I19" s="498"/>
      <c r="J19" s="498"/>
      <c r="K19" s="498"/>
      <c r="L19" s="498"/>
      <c r="N19" s="54"/>
      <c r="O19" s="54"/>
      <c r="P19" s="36"/>
      <c r="Q19" s="194"/>
      <c r="R19" s="194"/>
      <c r="S19" s="170"/>
      <c r="T19" s="171"/>
      <c r="U19" s="38"/>
      <c r="V19" s="39"/>
      <c r="W19" s="22"/>
      <c r="X19" s="54"/>
      <c r="Y19" s="54"/>
      <c r="Z19" s="54"/>
      <c r="AA19" s="36"/>
      <c r="AB19" s="37"/>
      <c r="AC19" s="37"/>
      <c r="AD19" s="170"/>
      <c r="AE19" s="171"/>
      <c r="AF19" s="38"/>
      <c r="AG19" s="39"/>
      <c r="AH19" s="22"/>
      <c r="AI19" s="54"/>
      <c r="AL19" s="67" t="s">
        <v>89</v>
      </c>
      <c r="AM19" s="116">
        <f>'添付 自己資金集計表'!D13</f>
        <v>0</v>
      </c>
      <c r="AN19" s="116">
        <f>'添付 自己資金集計表'!D51</f>
        <v>0</v>
      </c>
      <c r="AO19" s="178">
        <f>IF(AN19-AM19=0,0,IF(AN19-AM19&lt;0,(AN19-AM19)*-1,0))</f>
        <v>0</v>
      </c>
      <c r="AP19" s="178">
        <f>IF(AN19-AM19=0,0,IF(AN19-AM19&gt;0,(AN19-AM19),0))</f>
        <v>0</v>
      </c>
      <c r="AQ19" s="65"/>
      <c r="AR19" s="11"/>
      <c r="AU19" s="69" t="s">
        <v>16</v>
      </c>
      <c r="AV19" s="70"/>
      <c r="AW19" s="70"/>
      <c r="AX19" s="71"/>
      <c r="AY19" s="351">
        <f>SUM(AY6:AY17)</f>
        <v>0</v>
      </c>
      <c r="AZ19" s="70"/>
      <c r="BA19" s="71"/>
      <c r="BB19" s="72"/>
      <c r="BC19" s="70"/>
      <c r="BF19" s="69" t="s">
        <v>16</v>
      </c>
      <c r="BG19" s="69"/>
      <c r="BH19" s="70"/>
      <c r="BI19" s="72"/>
      <c r="BJ19" s="71"/>
      <c r="BK19" s="72"/>
      <c r="BL19" s="70"/>
    </row>
    <row r="20" spans="2:64" ht="15.95" customHeight="1">
      <c r="F20" s="498" t="s">
        <v>248</v>
      </c>
      <c r="G20" s="498"/>
      <c r="H20" s="498"/>
      <c r="I20" s="498"/>
      <c r="J20" s="498"/>
      <c r="K20" s="467" t="s">
        <v>11</v>
      </c>
      <c r="M20" s="68"/>
      <c r="N20" s="54"/>
      <c r="O20" s="54"/>
      <c r="P20" s="36" t="s">
        <v>81</v>
      </c>
      <c r="Q20" s="117">
        <f>'添付 委託費集計表'!L14</f>
        <v>0</v>
      </c>
      <c r="R20" s="117">
        <f>'添付 委託費集計表'!L55</f>
        <v>0</v>
      </c>
      <c r="S20" s="170">
        <f>IF(Q20&gt;R20,Q20-R20,0)</f>
        <v>0</v>
      </c>
      <c r="T20" s="171">
        <f>IF(R20&gt;Q20,R20-Q20,0)</f>
        <v>0</v>
      </c>
      <c r="U20" s="38"/>
      <c r="V20" s="39"/>
      <c r="W20" s="22"/>
      <c r="X20" s="54"/>
      <c r="Y20" s="54"/>
      <c r="Z20" s="54"/>
      <c r="AA20" s="36" t="s">
        <v>81</v>
      </c>
      <c r="AB20" s="117">
        <f>'添付 委託費集計表'!D14</f>
        <v>0</v>
      </c>
      <c r="AC20" s="117">
        <f>'添付 委託費集計表'!D55</f>
        <v>0</v>
      </c>
      <c r="AD20" s="170">
        <f>IF(AB20&gt;AC20,AB20-AC20,0)</f>
        <v>0</v>
      </c>
      <c r="AE20" s="171">
        <f>IF(AC20&gt;AB20,AC20-AB20,0)</f>
        <v>0</v>
      </c>
      <c r="AF20" s="38"/>
      <c r="AG20" s="39"/>
      <c r="AH20" s="22"/>
      <c r="AI20" s="54"/>
      <c r="AL20" s="67"/>
      <c r="AM20" s="64"/>
      <c r="AN20" s="64"/>
      <c r="AO20" s="179"/>
      <c r="AP20" s="179"/>
      <c r="AQ20" s="65"/>
      <c r="AR20" s="11"/>
      <c r="AU20" s="73"/>
      <c r="AV20" s="73"/>
      <c r="AW20" s="15"/>
      <c r="AX20" s="15"/>
      <c r="AY20" s="15"/>
      <c r="AZ20" s="15"/>
      <c r="BA20" s="73"/>
      <c r="BB20" s="73"/>
      <c r="BC20" s="73"/>
    </row>
    <row r="21" spans="2:64" ht="15.95" customHeight="1">
      <c r="C21" s="68"/>
      <c r="D21" s="68"/>
      <c r="E21" s="68"/>
      <c r="F21" s="498"/>
      <c r="G21" s="498"/>
      <c r="H21" s="498"/>
      <c r="I21" s="498"/>
      <c r="J21" s="498"/>
      <c r="K21" s="467"/>
      <c r="L21" s="68"/>
      <c r="M21" s="68"/>
      <c r="N21" s="54"/>
      <c r="O21" s="54"/>
      <c r="P21" s="36"/>
      <c r="Q21" s="194"/>
      <c r="R21" s="194"/>
      <c r="S21" s="170"/>
      <c r="T21" s="171"/>
      <c r="U21" s="38"/>
      <c r="V21" s="39"/>
      <c r="W21" s="22"/>
      <c r="X21" s="54"/>
      <c r="Y21" s="54"/>
      <c r="Z21" s="54"/>
      <c r="AA21" s="36"/>
      <c r="AB21" s="37"/>
      <c r="AC21" s="37"/>
      <c r="AD21" s="170"/>
      <c r="AE21" s="171"/>
      <c r="AF21" s="38"/>
      <c r="AG21" s="39"/>
      <c r="AH21" s="22"/>
      <c r="AI21" s="54"/>
      <c r="AL21" s="67" t="s">
        <v>90</v>
      </c>
      <c r="AM21" s="116">
        <f>'添付 自己資金集計表'!D17</f>
        <v>0</v>
      </c>
      <c r="AN21" s="116">
        <f>'添付 自己資金集計表'!D52</f>
        <v>0</v>
      </c>
      <c r="AO21" s="178">
        <f>IF(AN21-AM21=0,0,IF(AN21-AM21&lt;0,(AN21-AM21)*-1,0))</f>
        <v>0</v>
      </c>
      <c r="AP21" s="178">
        <f>IF(AN21-AM21=0,0,IF(AN21-AM21&gt;0,(AN21-AM21),0))</f>
        <v>0</v>
      </c>
      <c r="AQ21" s="65"/>
      <c r="AR21" s="11"/>
      <c r="AT21" s="473" t="s">
        <v>45</v>
      </c>
      <c r="AU21" s="473"/>
      <c r="AV21" s="74"/>
      <c r="AW21" s="17"/>
      <c r="AX21" s="17"/>
      <c r="AY21" s="17"/>
      <c r="AZ21" s="17"/>
      <c r="BA21" s="74"/>
      <c r="BB21" s="74"/>
      <c r="BC21" s="74"/>
      <c r="BE21" s="473" t="s">
        <v>35</v>
      </c>
      <c r="BF21" s="473"/>
      <c r="BG21" s="74"/>
      <c r="BH21" s="74"/>
      <c r="BI21" s="17"/>
      <c r="BJ21" s="74"/>
      <c r="BK21" s="74"/>
      <c r="BL21" s="74"/>
    </row>
    <row r="22" spans="2:64" ht="15.95" customHeight="1">
      <c r="B22" s="68"/>
      <c r="C22" s="68"/>
      <c r="D22" s="68"/>
      <c r="E22" s="68"/>
      <c r="F22" s="68"/>
      <c r="G22" s="68"/>
      <c r="H22" s="68"/>
      <c r="I22" s="68"/>
      <c r="J22" s="68"/>
      <c r="K22" s="68"/>
      <c r="L22" s="68"/>
      <c r="M22" s="68"/>
      <c r="N22" s="54"/>
      <c r="O22" s="54"/>
      <c r="P22" s="36" t="s">
        <v>82</v>
      </c>
      <c r="Q22" s="117">
        <f>'添付 委託費集計表'!L18</f>
        <v>0</v>
      </c>
      <c r="R22" s="117">
        <f>'添付 委託費集計表'!L56</f>
        <v>0</v>
      </c>
      <c r="S22" s="170">
        <f>IF(Q22&gt;R22,Q22-R22,0)</f>
        <v>0</v>
      </c>
      <c r="T22" s="171">
        <f>IF(R22&gt;Q22,R22-Q22,0)</f>
        <v>0</v>
      </c>
      <c r="U22" s="38"/>
      <c r="V22" s="39"/>
      <c r="W22" s="22"/>
      <c r="X22" s="54"/>
      <c r="Y22" s="54"/>
      <c r="Z22" s="54"/>
      <c r="AA22" s="36" t="s">
        <v>82</v>
      </c>
      <c r="AB22" s="117">
        <f>'添付 委託費集計表'!D18</f>
        <v>0</v>
      </c>
      <c r="AC22" s="117">
        <f>'添付 委託費集計表'!D56</f>
        <v>0</v>
      </c>
      <c r="AD22" s="170">
        <f>IF(AB22&gt;AC22,AB22-AC22,0)</f>
        <v>0</v>
      </c>
      <c r="AE22" s="171">
        <f>IF(AC22&gt;AB22,AC22-AB22,0)</f>
        <v>0</v>
      </c>
      <c r="AF22" s="38"/>
      <c r="AG22" s="39"/>
      <c r="AH22" s="22"/>
      <c r="AI22" s="54"/>
      <c r="AL22" s="75"/>
      <c r="AM22" s="76"/>
      <c r="AN22" s="76"/>
      <c r="AO22" s="180"/>
      <c r="AP22" s="180"/>
      <c r="AQ22" s="65"/>
      <c r="AR22" s="11"/>
      <c r="AU22" s="152"/>
      <c r="AV22" s="152"/>
      <c r="AW22" s="152"/>
      <c r="AX22" s="474" t="s">
        <v>0</v>
      </c>
      <c r="AY22" s="475"/>
      <c r="AZ22" s="485" t="s">
        <v>174</v>
      </c>
      <c r="BA22" s="485" t="s">
        <v>175</v>
      </c>
      <c r="BB22" s="495" t="s">
        <v>176</v>
      </c>
      <c r="BC22" s="23"/>
      <c r="BF22" s="491" t="s">
        <v>22</v>
      </c>
      <c r="BG22" s="508"/>
      <c r="BH22" s="501" t="s">
        <v>24</v>
      </c>
      <c r="BI22" s="513" t="s">
        <v>25</v>
      </c>
      <c r="BJ22" s="525" t="s">
        <v>26</v>
      </c>
      <c r="BK22" s="509" t="s">
        <v>27</v>
      </c>
      <c r="BL22" s="501" t="s">
        <v>28</v>
      </c>
    </row>
    <row r="23" spans="2:64" ht="15.95" customHeight="1">
      <c r="C23" s="142"/>
      <c r="D23" s="142"/>
      <c r="E23" s="142"/>
      <c r="F23" s="142"/>
      <c r="G23" s="142"/>
      <c r="H23" s="142"/>
      <c r="I23" s="142"/>
      <c r="J23" s="142"/>
      <c r="K23" s="142"/>
      <c r="L23" s="141"/>
      <c r="M23" s="68"/>
      <c r="N23" s="54"/>
      <c r="O23" s="54"/>
      <c r="P23" s="77"/>
      <c r="Q23" s="194"/>
      <c r="R23" s="194"/>
      <c r="S23" s="170"/>
      <c r="T23" s="171"/>
      <c r="U23" s="38"/>
      <c r="V23" s="39"/>
      <c r="W23" s="22"/>
      <c r="X23" s="54"/>
      <c r="Y23" s="54"/>
      <c r="Z23" s="54"/>
      <c r="AA23" s="77"/>
      <c r="AB23" s="37"/>
      <c r="AC23" s="37"/>
      <c r="AD23" s="170"/>
      <c r="AE23" s="171"/>
      <c r="AF23" s="38"/>
      <c r="AG23" s="39"/>
      <c r="AH23" s="22"/>
      <c r="AI23" s="54"/>
      <c r="AL23" s="78" t="s">
        <v>91</v>
      </c>
      <c r="AM23" s="118">
        <f>'添付 自己資金集計表'!D21</f>
        <v>0</v>
      </c>
      <c r="AN23" s="118">
        <f>'添付 自己資金集計表'!D53</f>
        <v>0</v>
      </c>
      <c r="AO23" s="178">
        <f>IF(AN23-AM23=0,0,IF(AN23-AM23&lt;0,(AN23-AM23)*-1,0))</f>
        <v>0</v>
      </c>
      <c r="AP23" s="178">
        <f>IF(AN23-AM23=0,0,IF(AN23-AM23&gt;0,(AN23-AM23),0))</f>
        <v>0</v>
      </c>
      <c r="AQ23" s="65"/>
      <c r="AR23" s="11"/>
      <c r="AU23" s="153" t="s">
        <v>177</v>
      </c>
      <c r="AV23" s="153" t="s">
        <v>178</v>
      </c>
      <c r="AW23" s="153" t="s">
        <v>3</v>
      </c>
      <c r="AX23" s="154" t="s">
        <v>179</v>
      </c>
      <c r="AY23" s="155" t="s">
        <v>180</v>
      </c>
      <c r="AZ23" s="486"/>
      <c r="BA23" s="486"/>
      <c r="BB23" s="496"/>
      <c r="BC23" s="433" t="s">
        <v>181</v>
      </c>
      <c r="BF23" s="530"/>
      <c r="BG23" s="490"/>
      <c r="BH23" s="512"/>
      <c r="BI23" s="523"/>
      <c r="BJ23" s="526"/>
      <c r="BK23" s="510"/>
      <c r="BL23" s="512"/>
    </row>
    <row r="24" spans="2:64" ht="15.95" customHeight="1">
      <c r="B24" s="499" t="s">
        <v>250</v>
      </c>
      <c r="C24" s="499"/>
      <c r="D24" s="499"/>
      <c r="E24" s="499"/>
      <c r="F24" s="499"/>
      <c r="G24" s="499"/>
      <c r="H24" s="499"/>
      <c r="I24" s="499"/>
      <c r="J24" s="499"/>
      <c r="K24" s="499"/>
      <c r="L24" s="499"/>
      <c r="M24" s="68"/>
      <c r="N24" s="54"/>
      <c r="O24" s="54"/>
      <c r="P24" s="79" t="s">
        <v>83</v>
      </c>
      <c r="Q24" s="117">
        <f>'添付 委託費集計表'!L22</f>
        <v>0</v>
      </c>
      <c r="R24" s="117">
        <f>'添付 委託費集計表'!L57</f>
        <v>0</v>
      </c>
      <c r="S24" s="170">
        <f t="shared" ref="S24:S29" si="0">IF(Q24&gt;R24,Q24-R24,0)</f>
        <v>0</v>
      </c>
      <c r="T24" s="171">
        <f t="shared" ref="T24:T29" si="1">IF(R24&gt;Q24,R24-Q24,0)</f>
        <v>0</v>
      </c>
      <c r="U24" s="38"/>
      <c r="V24" s="39"/>
      <c r="W24" s="22"/>
      <c r="X24" s="54"/>
      <c r="Z24" s="54"/>
      <c r="AA24" s="79" t="s">
        <v>83</v>
      </c>
      <c r="AB24" s="117">
        <f>'添付 委託費集計表'!D22</f>
        <v>0</v>
      </c>
      <c r="AC24" s="117">
        <f>'添付 委託費集計表'!D57</f>
        <v>0</v>
      </c>
      <c r="AD24" s="170">
        <f t="shared" ref="AD24:AD29" si="2">IF(AB24&gt;AC24,AB24-AC24,0)</f>
        <v>0</v>
      </c>
      <c r="AE24" s="171">
        <f t="shared" ref="AE24:AE29" si="3">IF(AC24&gt;AB24,AC24-AB24,0)</f>
        <v>0</v>
      </c>
      <c r="AF24" s="38"/>
      <c r="AG24" s="39"/>
      <c r="AH24" s="22"/>
      <c r="AL24" s="67"/>
      <c r="AM24" s="76"/>
      <c r="AN24" s="76"/>
      <c r="AO24" s="180"/>
      <c r="AP24" s="180"/>
      <c r="AQ24" s="65"/>
      <c r="AR24" s="11"/>
      <c r="AU24" s="20"/>
      <c r="AV24" s="21"/>
      <c r="AW24" s="17"/>
      <c r="AX24" s="439" t="s">
        <v>4</v>
      </c>
      <c r="AY24" s="439" t="s">
        <v>4</v>
      </c>
      <c r="AZ24" s="157"/>
      <c r="BA24" s="158"/>
      <c r="BB24" s="158"/>
      <c r="BC24" s="22"/>
      <c r="BF24" s="530"/>
      <c r="BG24" s="501" t="s">
        <v>23</v>
      </c>
      <c r="BH24" s="512"/>
      <c r="BI24" s="523"/>
      <c r="BJ24" s="526"/>
      <c r="BK24" s="510"/>
      <c r="BL24" s="512"/>
    </row>
    <row r="25" spans="2:64" ht="15.95" customHeight="1">
      <c r="B25" s="499"/>
      <c r="C25" s="499"/>
      <c r="D25" s="499"/>
      <c r="E25" s="499"/>
      <c r="F25" s="499"/>
      <c r="G25" s="499"/>
      <c r="H25" s="499"/>
      <c r="I25" s="499"/>
      <c r="J25" s="499"/>
      <c r="K25" s="499"/>
      <c r="L25" s="499"/>
      <c r="M25" s="68"/>
      <c r="P25" s="36"/>
      <c r="Q25" s="194"/>
      <c r="R25" s="194"/>
      <c r="S25" s="170"/>
      <c r="T25" s="171"/>
      <c r="U25" s="38"/>
      <c r="V25" s="39"/>
      <c r="W25" s="22"/>
      <c r="AA25" s="36"/>
      <c r="AB25" s="37"/>
      <c r="AC25" s="37"/>
      <c r="AD25" s="170"/>
      <c r="AE25" s="171"/>
      <c r="AF25" s="38"/>
      <c r="AG25" s="39"/>
      <c r="AH25" s="22"/>
      <c r="AL25" s="67" t="s">
        <v>92</v>
      </c>
      <c r="AM25" s="118">
        <f>'添付 自己資金集計表'!D26</f>
        <v>0</v>
      </c>
      <c r="AN25" s="118">
        <f>'添付 自己資金集計表'!D54</f>
        <v>0</v>
      </c>
      <c r="AO25" s="178">
        <f>IF(AN25-AM25=0,0,IF(AN25-AM25&lt;0,(AN25-AM25)*-1,0))</f>
        <v>0</v>
      </c>
      <c r="AP25" s="178">
        <f>IF(AN25-AM25=0,0,IF(AN25-AM25&gt;0,(AN25-AM25),0))</f>
        <v>0</v>
      </c>
      <c r="AQ25" s="65"/>
      <c r="AR25" s="11"/>
      <c r="AU25" s="20"/>
      <c r="AV25" s="21"/>
      <c r="AW25" s="17"/>
      <c r="AX25" s="352"/>
      <c r="AY25" s="352"/>
      <c r="AZ25" s="157"/>
      <c r="BA25" s="158"/>
      <c r="BB25" s="158"/>
      <c r="BC25" s="22"/>
      <c r="BF25" s="488"/>
      <c r="BG25" s="504"/>
      <c r="BH25" s="504"/>
      <c r="BI25" s="524"/>
      <c r="BJ25" s="527"/>
      <c r="BK25" s="511"/>
      <c r="BL25" s="504"/>
    </row>
    <row r="26" spans="2:64" ht="15.95" customHeight="1">
      <c r="B26" s="499"/>
      <c r="C26" s="499"/>
      <c r="D26" s="499"/>
      <c r="E26" s="499"/>
      <c r="F26" s="499"/>
      <c r="G26" s="499"/>
      <c r="H26" s="499"/>
      <c r="I26" s="499"/>
      <c r="J26" s="499"/>
      <c r="K26" s="499"/>
      <c r="L26" s="499"/>
      <c r="M26" s="68"/>
      <c r="P26" s="36" t="s">
        <v>84</v>
      </c>
      <c r="Q26" s="117">
        <f>'添付 委託費集計表'!L27</f>
        <v>0</v>
      </c>
      <c r="R26" s="117">
        <f>'添付 委託費集計表'!L58</f>
        <v>0</v>
      </c>
      <c r="S26" s="170">
        <f t="shared" si="0"/>
        <v>0</v>
      </c>
      <c r="T26" s="171">
        <f t="shared" si="1"/>
        <v>0</v>
      </c>
      <c r="U26" s="298" t="s">
        <v>104</v>
      </c>
      <c r="V26" s="308">
        <f>'添付 委託費集計表'!L34</f>
        <v>0</v>
      </c>
      <c r="W26" s="80" t="s">
        <v>105</v>
      </c>
      <c r="AA26" s="36" t="s">
        <v>84</v>
      </c>
      <c r="AB26" s="117">
        <f>'添付 委託費集計表'!D27</f>
        <v>0</v>
      </c>
      <c r="AC26" s="117">
        <f>'添付 委託費集計表'!D58</f>
        <v>0</v>
      </c>
      <c r="AD26" s="170">
        <f t="shared" si="2"/>
        <v>0</v>
      </c>
      <c r="AE26" s="171">
        <f t="shared" si="3"/>
        <v>0</v>
      </c>
      <c r="AF26" s="298" t="s">
        <v>104</v>
      </c>
      <c r="AG26" s="119">
        <f>'添付 委託費集計表'!D34</f>
        <v>0</v>
      </c>
      <c r="AH26" s="80" t="s">
        <v>105</v>
      </c>
      <c r="AL26" s="67"/>
      <c r="AM26" s="64"/>
      <c r="AN26" s="64"/>
      <c r="AO26" s="181"/>
      <c r="AP26" s="182"/>
      <c r="AQ26" s="65"/>
      <c r="AR26" s="11"/>
      <c r="AU26" s="20"/>
      <c r="AV26" s="21"/>
      <c r="AW26" s="17"/>
      <c r="AX26" s="352"/>
      <c r="AY26" s="352"/>
      <c r="AZ26" s="157"/>
      <c r="BA26" s="158"/>
      <c r="BB26" s="158"/>
      <c r="BC26" s="22"/>
      <c r="BF26" s="34"/>
      <c r="BG26" s="34"/>
      <c r="BH26" s="23"/>
      <c r="BI26" s="213" t="s">
        <v>4</v>
      </c>
      <c r="BJ26" s="34"/>
      <c r="BK26" s="23"/>
      <c r="BL26" s="23"/>
    </row>
    <row r="27" spans="2:64" ht="15.95" customHeight="1">
      <c r="P27" s="36"/>
      <c r="Q27" s="194"/>
      <c r="R27" s="194"/>
      <c r="S27" s="170"/>
      <c r="T27" s="171"/>
      <c r="U27" s="477" t="s">
        <v>135</v>
      </c>
      <c r="V27" s="478"/>
      <c r="W27" s="479"/>
      <c r="AA27" s="36"/>
      <c r="AB27" s="37"/>
      <c r="AC27" s="37"/>
      <c r="AD27" s="170"/>
      <c r="AE27" s="171"/>
      <c r="AF27" s="477" t="s">
        <v>135</v>
      </c>
      <c r="AG27" s="478"/>
      <c r="AH27" s="479"/>
      <c r="AL27" s="63" t="s">
        <v>107</v>
      </c>
      <c r="AM27" s="118">
        <f>'添付 自己資金集計表'!D34</f>
        <v>0</v>
      </c>
      <c r="AN27" s="118">
        <f>'添付 自己資金集計表'!D56</f>
        <v>0</v>
      </c>
      <c r="AO27" s="178">
        <f>IF(AN27-AM27=0,0,IF(AN27-AM27&lt;0,(AN27-AM27)*-1,0))</f>
        <v>0</v>
      </c>
      <c r="AP27" s="178">
        <f>IF(AN27-AM27=0,0,IF(AN27-AM27&gt;0,(AN27-AM27),0))</f>
        <v>0</v>
      </c>
      <c r="AQ27" s="65"/>
      <c r="AR27" s="11"/>
      <c r="AU27" s="20"/>
      <c r="AV27" s="21"/>
      <c r="AW27" s="17"/>
      <c r="AX27" s="352"/>
      <c r="AY27" s="352"/>
      <c r="AZ27" s="157"/>
      <c r="BA27" s="158"/>
      <c r="BB27" s="158"/>
      <c r="BC27" s="22"/>
      <c r="BF27" s="20"/>
      <c r="BG27" s="20"/>
      <c r="BH27" s="21"/>
      <c r="BI27" s="17"/>
      <c r="BJ27" s="20"/>
      <c r="BK27" s="21"/>
      <c r="BL27" s="21"/>
    </row>
    <row r="28" spans="2:64" ht="15.95" customHeight="1">
      <c r="B28" s="82" t="s">
        <v>65</v>
      </c>
      <c r="P28" s="36"/>
      <c r="Q28" s="194"/>
      <c r="R28" s="194"/>
      <c r="S28" s="170"/>
      <c r="T28" s="171"/>
      <c r="U28" s="83"/>
      <c r="V28" s="81"/>
      <c r="W28" s="80"/>
      <c r="AA28" s="36"/>
      <c r="AB28" s="37"/>
      <c r="AC28" s="37"/>
      <c r="AD28" s="170"/>
      <c r="AE28" s="171"/>
      <c r="AF28" s="83"/>
      <c r="AG28" s="81"/>
      <c r="AH28" s="80"/>
      <c r="AL28" s="84" t="s">
        <v>87</v>
      </c>
      <c r="AM28" s="116">
        <f>'添付 自己資金集計表'!D35</f>
        <v>0</v>
      </c>
      <c r="AN28" s="116">
        <f>'添付 自己資金集計表'!D57</f>
        <v>0</v>
      </c>
      <c r="AO28" s="178">
        <f>IF(AN28-AM28=0,0,IF(AN28-AM28&lt;0,(AN28-AM28)*-1,0))</f>
        <v>0</v>
      </c>
      <c r="AP28" s="178">
        <f t="shared" ref="AP28:AP29" si="4">IF(AN28-AM28=0,0,IF(AN28-AM28&gt;0,(AN28-AM28),0))</f>
        <v>0</v>
      </c>
      <c r="AQ28" s="65"/>
      <c r="AR28" s="85"/>
      <c r="AU28" s="20"/>
      <c r="AV28" s="21"/>
      <c r="AW28" s="17"/>
      <c r="AX28" s="352"/>
      <c r="AY28" s="352"/>
      <c r="AZ28" s="157"/>
      <c r="BA28" s="158"/>
      <c r="BB28" s="158"/>
      <c r="BC28" s="22"/>
      <c r="BF28" s="20"/>
      <c r="BG28" s="20"/>
      <c r="BH28" s="21"/>
      <c r="BI28" s="17"/>
      <c r="BJ28" s="20"/>
      <c r="BK28" s="21"/>
      <c r="BL28" s="21"/>
    </row>
    <row r="29" spans="2:64" ht="15.95" customHeight="1">
      <c r="B29" s="86" t="s">
        <v>19</v>
      </c>
      <c r="P29" s="66" t="s">
        <v>85</v>
      </c>
      <c r="Q29" s="113">
        <f>'添付 委託費集計表'!L36</f>
        <v>0</v>
      </c>
      <c r="R29" s="148">
        <f>'添付 委託費集計表'!L60</f>
        <v>0</v>
      </c>
      <c r="S29" s="170">
        <f t="shared" si="0"/>
        <v>0</v>
      </c>
      <c r="T29" s="171">
        <f t="shared" si="1"/>
        <v>0</v>
      </c>
      <c r="U29" s="83" t="s">
        <v>106</v>
      </c>
      <c r="V29" s="81"/>
      <c r="W29" s="80"/>
      <c r="AA29" s="66" t="s">
        <v>85</v>
      </c>
      <c r="AB29" s="117">
        <f>'添付 委託費集計表'!D36</f>
        <v>0</v>
      </c>
      <c r="AC29" s="117">
        <f>'添付 委託費集計表'!D60</f>
        <v>0</v>
      </c>
      <c r="AD29" s="170">
        <f t="shared" si="2"/>
        <v>0</v>
      </c>
      <c r="AE29" s="171">
        <f t="shared" si="3"/>
        <v>0</v>
      </c>
      <c r="AF29" s="545" t="s">
        <v>106</v>
      </c>
      <c r="AG29" s="546"/>
      <c r="AH29" s="547"/>
      <c r="AL29" s="84" t="s">
        <v>88</v>
      </c>
      <c r="AM29" s="112">
        <f>'添付 自己資金集計表'!D36</f>
        <v>0</v>
      </c>
      <c r="AN29" s="112">
        <f>'添付 自己資金集計表'!D58</f>
        <v>0</v>
      </c>
      <c r="AO29" s="178">
        <f t="shared" ref="AO29" si="5">IF(AN29-AM29=0,0,IF(AN29-AM29&lt;0,(AN29-AM29)*-1,0))</f>
        <v>0</v>
      </c>
      <c r="AP29" s="178">
        <f t="shared" si="4"/>
        <v>0</v>
      </c>
      <c r="AQ29" s="65"/>
      <c r="AR29" s="11"/>
      <c r="AU29" s="20"/>
      <c r="AV29" s="21"/>
      <c r="AW29" s="17"/>
      <c r="AX29" s="352"/>
      <c r="AY29" s="352"/>
      <c r="AZ29" s="157"/>
      <c r="BA29" s="158"/>
      <c r="BB29" s="158"/>
      <c r="BC29" s="22"/>
      <c r="BF29" s="20"/>
      <c r="BG29" s="20"/>
      <c r="BH29" s="21"/>
      <c r="BI29" s="17"/>
      <c r="BJ29" s="20"/>
      <c r="BK29" s="21"/>
      <c r="BL29" s="21"/>
    </row>
    <row r="30" spans="2:64" ht="15.95" customHeight="1">
      <c r="B30" s="551"/>
      <c r="C30" s="551"/>
      <c r="D30" s="551"/>
      <c r="E30" s="551"/>
      <c r="F30" s="551"/>
      <c r="G30" s="551"/>
      <c r="H30" s="551"/>
      <c r="I30" s="551"/>
      <c r="J30" s="551"/>
      <c r="K30" s="551"/>
      <c r="L30" s="142"/>
      <c r="P30" s="88"/>
      <c r="Q30" s="195"/>
      <c r="R30" s="196"/>
      <c r="S30" s="170"/>
      <c r="T30" s="171"/>
      <c r="U30" s="480" t="str">
        <f>IF(OR(Q29="",Q29=0),"",IF(Q29&gt;R29,"精算額が予算額を超えています。",IF(Q29&gt;Q18*0.3,"直接経費の30％を超えています。","")))</f>
        <v/>
      </c>
      <c r="V30" s="481"/>
      <c r="W30" s="482"/>
      <c r="AA30" s="88"/>
      <c r="AB30" s="37"/>
      <c r="AC30" s="37"/>
      <c r="AD30" s="170"/>
      <c r="AE30" s="171"/>
      <c r="AF30" s="480" t="str">
        <f>IF(OR(AB29="",AB29=0),"",IF(AB29&gt;AC29,"精算額が予算額を超えています。",IF(AB29&gt;AB18*0.3,"直接経費の30％を超えています。","")))</f>
        <v/>
      </c>
      <c r="AG30" s="481"/>
      <c r="AH30" s="482"/>
      <c r="AL30" s="89"/>
      <c r="AM30" s="87"/>
      <c r="AN30" s="87"/>
      <c r="AO30" s="183"/>
      <c r="AP30" s="183"/>
      <c r="AQ30" s="65"/>
      <c r="AR30" s="11"/>
      <c r="AU30" s="20"/>
      <c r="AV30" s="21"/>
      <c r="AW30" s="17"/>
      <c r="AX30" s="352"/>
      <c r="AY30" s="352"/>
      <c r="AZ30" s="157"/>
      <c r="BA30" s="158"/>
      <c r="BB30" s="158"/>
      <c r="BC30" s="22"/>
      <c r="BF30" s="20"/>
      <c r="BG30" s="20"/>
      <c r="BH30" s="21"/>
      <c r="BI30" s="17"/>
      <c r="BJ30" s="20"/>
      <c r="BK30" s="21"/>
      <c r="BL30" s="21"/>
    </row>
    <row r="31" spans="2:64" ht="22.15" customHeight="1">
      <c r="B31" s="551"/>
      <c r="C31" s="551"/>
      <c r="D31" s="551"/>
      <c r="E31" s="551"/>
      <c r="F31" s="551"/>
      <c r="G31" s="551"/>
      <c r="H31" s="551"/>
      <c r="I31" s="551"/>
      <c r="J31" s="551"/>
      <c r="K31" s="551"/>
      <c r="L31" s="142"/>
      <c r="P31" s="90"/>
      <c r="Q31" s="195"/>
      <c r="R31" s="196"/>
      <c r="S31" s="170"/>
      <c r="T31" s="171"/>
      <c r="U31" s="91"/>
      <c r="V31" s="92"/>
      <c r="W31" s="93"/>
      <c r="AA31" s="90"/>
      <c r="AB31" s="37"/>
      <c r="AC31" s="37"/>
      <c r="AD31" s="170"/>
      <c r="AE31" s="171"/>
      <c r="AF31" s="91"/>
      <c r="AG31" s="92"/>
      <c r="AH31" s="93"/>
      <c r="AL31" s="70"/>
      <c r="AM31" s="70"/>
      <c r="AN31" s="70"/>
      <c r="AO31" s="184"/>
      <c r="AP31" s="184"/>
      <c r="AQ31" s="70"/>
      <c r="AR31" s="11"/>
      <c r="AU31" s="20"/>
      <c r="AV31" s="21"/>
      <c r="AW31" s="17"/>
      <c r="AX31" s="352"/>
      <c r="AY31" s="352"/>
      <c r="AZ31" s="157"/>
      <c r="BA31" s="158"/>
      <c r="BB31" s="158"/>
      <c r="BC31" s="22"/>
      <c r="BF31" s="20"/>
      <c r="BG31" s="20"/>
      <c r="BH31" s="21"/>
      <c r="BI31" s="17"/>
      <c r="BJ31" s="20"/>
      <c r="BK31" s="21"/>
      <c r="BL31" s="21"/>
    </row>
    <row r="32" spans="2:64" ht="23.45" customHeight="1">
      <c r="P32" s="201" t="str">
        <f>IF('添付 委託費集計表'!$B$3="有",'添付 委託費集計表'!$A$38," ")</f>
        <v xml:space="preserve"> </v>
      </c>
      <c r="Q32" s="202" t="str">
        <f>IF('添付 委託費集計表'!$B$3="有",'添付 委託費集計表'!L38,"")</f>
        <v/>
      </c>
      <c r="R32" s="203" t="str">
        <f>IF('添付 委託費集計表'!$B$3="有",'添付 委託費集計表'!L62,"")</f>
        <v/>
      </c>
      <c r="S32" s="170" t="str">
        <f>IF('添付 委託費集計表'!$B$3="有",IF(AND(Q32&lt;&gt;"",Q32&gt;R32),Q32-R32,0),"")</f>
        <v/>
      </c>
      <c r="T32" s="171" t="str">
        <f>IF('添付 委託費集計表'!$B$3="有",IF(R32&gt;Q32,R32-Q32,0),"")</f>
        <v/>
      </c>
      <c r="U32" s="470" t="str">
        <f>IF('添付 委託費集計表'!$B$3="有","研究管理運営機関の直接経費15％以内","  ")</f>
        <v xml:space="preserve">  </v>
      </c>
      <c r="V32" s="471"/>
      <c r="W32" s="472"/>
      <c r="AA32" s="201" t="str">
        <f>IF('添付 委託費集計表'!$B$3="有",'添付 委託費集計表'!$A$38," ")</f>
        <v xml:space="preserve"> </v>
      </c>
      <c r="AB32" s="117" t="str">
        <f>IF('添付 委託費集計表'!$B$3="有",'添付 委託費集計表'!D38,"")</f>
        <v/>
      </c>
      <c r="AC32" s="117" t="str">
        <f>IF('添付 委託費集計表'!$B$3="有",'添付 委託費集計表'!D62,"")</f>
        <v/>
      </c>
      <c r="AD32" s="170" t="str">
        <f>IF('添付 委託費集計表'!$B$3="有",IF(AB32&gt;AC32,AB32-AC32,0),"")</f>
        <v/>
      </c>
      <c r="AE32" s="171" t="str">
        <f>IF('添付 委託費集計表'!$B$3="有",IF(AC32&gt;AB32,AC32-AB32,0),"")</f>
        <v/>
      </c>
      <c r="AF32" s="470" t="str">
        <f>IF('添付 委託費集計表'!$B$3="有","研究管理運営機関の直接経費15％以内","")</f>
        <v/>
      </c>
      <c r="AG32" s="471"/>
      <c r="AH32" s="472"/>
      <c r="AL32" s="52" t="s">
        <v>10</v>
      </c>
      <c r="AM32" s="120">
        <f>AM17+AM27</f>
        <v>0</v>
      </c>
      <c r="AN32" s="120">
        <f>AN17+AN27</f>
        <v>0</v>
      </c>
      <c r="AO32" s="185">
        <f>IF(AN32-AM32=0,0,IF(AN32-AM32&lt;0,(AN32-AM32)*-1,0))</f>
        <v>0</v>
      </c>
      <c r="AP32" s="186">
        <f>IF(AN32-AM32=0,0,IF(AN32-AM32&gt;0,(AN32-AM32),0))</f>
        <v>0</v>
      </c>
      <c r="AQ32" s="70"/>
      <c r="AR32" s="85"/>
      <c r="AU32" s="20"/>
      <c r="AV32" s="21"/>
      <c r="AW32" s="17"/>
      <c r="AX32" s="352"/>
      <c r="AY32" s="352"/>
      <c r="AZ32" s="157"/>
      <c r="BA32" s="158"/>
      <c r="BB32" s="158"/>
      <c r="BC32" s="22"/>
      <c r="BF32" s="20"/>
      <c r="BG32" s="20"/>
      <c r="BH32" s="21"/>
      <c r="BI32" s="17"/>
      <c r="BJ32" s="20"/>
      <c r="BK32" s="21"/>
      <c r="BL32" s="21"/>
    </row>
    <row r="33" spans="2:64" ht="20.45" customHeight="1">
      <c r="B33" s="86" t="s">
        <v>66</v>
      </c>
      <c r="P33" s="95"/>
      <c r="Q33" s="195"/>
      <c r="R33" s="196"/>
      <c r="S33" s="170"/>
      <c r="T33" s="172"/>
      <c r="U33" s="480" t="str">
        <f>IF(OR(Q32="",Q32=0),"",IF(Q32&gt;R32,"精算額が予算額を超えています。",IF(COUNTIF('添付 委託費集計表'!$B$39:$K$39,"直接経費の*")&gt;=1,"直接経費の15％を超えています。","")))</f>
        <v/>
      </c>
      <c r="V33" s="481"/>
      <c r="W33" s="482"/>
      <c r="AA33" s="95"/>
      <c r="AB33" s="37"/>
      <c r="AC33" s="37"/>
      <c r="AD33" s="175"/>
      <c r="AE33" s="172"/>
      <c r="AF33" s="480" t="str">
        <f>IF(OR(AB32="",AB32=0),"",IF(AB32&gt;AC32,"精算額が予算額を超えています。",IF(COUNTIF('添付 委託費集計表'!$B$39:$K$39,"直接経費の*")&gt;=1,"直接経費の15％を超えています。","")))</f>
        <v/>
      </c>
      <c r="AG33" s="481"/>
      <c r="AH33" s="482"/>
      <c r="AR33" s="11"/>
      <c r="AU33" s="20"/>
      <c r="AV33" s="21"/>
      <c r="AW33" s="17"/>
      <c r="AX33" s="352"/>
      <c r="AY33" s="352"/>
      <c r="AZ33" s="157"/>
      <c r="BA33" s="158"/>
      <c r="BB33" s="158"/>
      <c r="BC33" s="22"/>
      <c r="BF33" s="20"/>
      <c r="BG33" s="20"/>
      <c r="BH33" s="21"/>
      <c r="BI33" s="17"/>
      <c r="BJ33" s="20"/>
      <c r="BK33" s="21"/>
      <c r="BL33" s="21"/>
    </row>
    <row r="34" spans="2:64" ht="19.899999999999999" customHeight="1">
      <c r="B34" s="96" t="s">
        <v>251</v>
      </c>
      <c r="P34" s="94"/>
      <c r="Q34" s="204"/>
      <c r="R34" s="204"/>
      <c r="S34" s="170"/>
      <c r="T34" s="171"/>
      <c r="U34" s="559"/>
      <c r="V34" s="560"/>
      <c r="W34" s="561"/>
      <c r="AA34" s="95"/>
      <c r="AB34" s="97"/>
      <c r="AC34" s="97"/>
      <c r="AD34" s="199"/>
      <c r="AE34" s="328"/>
      <c r="AF34" s="98"/>
      <c r="AG34" s="99"/>
      <c r="AH34" s="47"/>
      <c r="AK34" s="473" t="s">
        <v>54</v>
      </c>
      <c r="AL34" s="473"/>
      <c r="AM34" s="473"/>
      <c r="AN34" s="473"/>
      <c r="AQ34" s="4"/>
      <c r="AR34" s="11"/>
      <c r="AU34" s="20"/>
      <c r="AV34" s="21"/>
      <c r="AW34" s="17"/>
      <c r="AX34" s="352"/>
      <c r="AY34" s="352"/>
      <c r="AZ34" s="157"/>
      <c r="BA34" s="158"/>
      <c r="BB34" s="158"/>
      <c r="BC34" s="22"/>
      <c r="BF34" s="20"/>
      <c r="BG34" s="20"/>
      <c r="BH34" s="21"/>
      <c r="BI34" s="17"/>
      <c r="BJ34" s="20"/>
      <c r="BK34" s="21"/>
      <c r="BL34" s="21"/>
    </row>
    <row r="35" spans="2:64" ht="20.45" customHeight="1">
      <c r="B35" s="96" t="s">
        <v>252</v>
      </c>
      <c r="P35" s="59"/>
      <c r="Q35" s="197"/>
      <c r="R35" s="197"/>
      <c r="S35" s="205"/>
      <c r="T35" s="206"/>
      <c r="U35" s="101"/>
      <c r="V35" s="102"/>
      <c r="W35" s="22"/>
      <c r="AA35" s="59"/>
      <c r="AB35" s="100"/>
      <c r="AC35" s="100"/>
      <c r="AD35" s="205"/>
      <c r="AE35" s="206"/>
      <c r="AF35" s="101"/>
      <c r="AG35" s="102"/>
      <c r="AH35" s="22"/>
      <c r="AL35" s="555" t="s">
        <v>49</v>
      </c>
      <c r="AM35" s="555"/>
      <c r="AN35" s="555"/>
      <c r="AO35" s="556" t="s">
        <v>53</v>
      </c>
      <c r="AP35" s="556"/>
      <c r="AR35" s="85"/>
      <c r="AU35" s="20"/>
      <c r="AV35" s="21"/>
      <c r="AW35" s="17"/>
      <c r="AX35" s="352"/>
      <c r="AY35" s="352"/>
      <c r="AZ35" s="157"/>
      <c r="BA35" s="158"/>
      <c r="BB35" s="158"/>
      <c r="BC35" s="22"/>
      <c r="BF35" s="20"/>
      <c r="BG35" s="20"/>
      <c r="BH35" s="21"/>
      <c r="BI35" s="17"/>
      <c r="BJ35" s="20"/>
      <c r="BK35" s="21"/>
      <c r="BL35" s="21"/>
    </row>
    <row r="36" spans="2:64" ht="20.45" customHeight="1">
      <c r="P36" s="103" t="s">
        <v>10</v>
      </c>
      <c r="Q36" s="115">
        <f>'添付 委託費集計表'!L40</f>
        <v>0</v>
      </c>
      <c r="R36" s="115">
        <f>'添付 委託費集計表'!L64</f>
        <v>0</v>
      </c>
      <c r="S36" s="173">
        <f>IF(Q36&gt;R36,Q36-R36,0)</f>
        <v>0</v>
      </c>
      <c r="T36" s="174">
        <f>IF(R36&gt;Q36,R36-Q36,0)</f>
        <v>0</v>
      </c>
      <c r="U36" s="104"/>
      <c r="V36" s="105"/>
      <c r="W36" s="47"/>
      <c r="AA36" s="103" t="s">
        <v>10</v>
      </c>
      <c r="AB36" s="115">
        <f>'添付 委託費集計表'!D40</f>
        <v>0</v>
      </c>
      <c r="AC36" s="115">
        <f>'添付 委託費集計表'!D64</f>
        <v>0</v>
      </c>
      <c r="AD36" s="173">
        <f>IF(AB36&gt;AC36,AB36-AC36,0)</f>
        <v>0</v>
      </c>
      <c r="AE36" s="174">
        <f>IF(AC36&gt;AB36,AC36-AB36,0)</f>
        <v>0</v>
      </c>
      <c r="AF36" s="104"/>
      <c r="AG36" s="105"/>
      <c r="AH36" s="47"/>
      <c r="AL36" s="151" t="s">
        <v>50</v>
      </c>
      <c r="AM36" s="151" t="s">
        <v>67</v>
      </c>
      <c r="AN36" s="150" t="s">
        <v>68</v>
      </c>
      <c r="AO36" s="538">
        <f>AB7</f>
        <v>0</v>
      </c>
      <c r="AP36" s="539"/>
      <c r="AR36" s="11"/>
      <c r="AU36" s="20"/>
      <c r="AV36" s="21"/>
      <c r="AW36" s="17"/>
      <c r="AX36" s="352"/>
      <c r="AY36" s="352"/>
      <c r="AZ36" s="157"/>
      <c r="BA36" s="158"/>
      <c r="BB36" s="158"/>
      <c r="BC36" s="22"/>
      <c r="BF36" s="20"/>
      <c r="BG36" s="20"/>
      <c r="BH36" s="21"/>
      <c r="BI36" s="17"/>
      <c r="BJ36" s="20"/>
      <c r="BK36" s="21"/>
      <c r="BL36" s="21"/>
    </row>
    <row r="37" spans="2:64" ht="15.95" customHeight="1">
      <c r="B37" s="86" t="s">
        <v>261</v>
      </c>
      <c r="AA37" s="106"/>
      <c r="AB37" s="106"/>
      <c r="AC37" s="106"/>
      <c r="AD37" s="106"/>
      <c r="AE37" s="106"/>
      <c r="AF37" s="106"/>
      <c r="AG37" s="106"/>
      <c r="AH37" s="106"/>
      <c r="AI37" s="106"/>
      <c r="AL37" s="501" t="s">
        <v>51</v>
      </c>
      <c r="AM37" s="509" t="s">
        <v>69</v>
      </c>
      <c r="AN37" s="532"/>
      <c r="AO37" s="534">
        <f>'添付 自己資金集計表'!D43</f>
        <v>0</v>
      </c>
      <c r="AP37" s="535"/>
      <c r="AQ37" s="11"/>
      <c r="AR37" s="11"/>
      <c r="AU37" s="20"/>
      <c r="AV37" s="21"/>
      <c r="AW37" s="17"/>
      <c r="AX37" s="352"/>
      <c r="AY37" s="352"/>
      <c r="AZ37" s="157"/>
      <c r="BA37" s="158"/>
      <c r="BB37" s="158"/>
      <c r="BC37" s="22"/>
      <c r="BF37" s="20"/>
      <c r="BG37" s="20"/>
      <c r="BH37" s="21"/>
      <c r="BI37" s="17"/>
      <c r="BJ37" s="20"/>
      <c r="BK37" s="21"/>
      <c r="BL37" s="21"/>
    </row>
    <row r="38" spans="2:64" ht="15.95" customHeight="1">
      <c r="B38" s="558"/>
      <c r="C38" s="558"/>
      <c r="D38" s="558"/>
      <c r="E38" s="558"/>
      <c r="F38" s="558"/>
      <c r="G38" s="558"/>
      <c r="H38" s="558"/>
      <c r="I38" s="558"/>
      <c r="J38" s="558"/>
      <c r="K38" s="558"/>
      <c r="L38" s="558"/>
      <c r="P38" s="507" t="str">
        <f>IF(Q7&gt;1,"","（注）研究管理運営業務を専門に行う研究管理運営機関を設置した場合のみ一般管理費を計上できます。")</f>
        <v>（注）研究管理運営業務を専門に行う研究管理運営機関を設置した場合のみ一般管理費を計上できます。</v>
      </c>
      <c r="Q38" s="507"/>
      <c r="R38" s="507"/>
      <c r="S38" s="507"/>
      <c r="T38" s="507"/>
      <c r="U38" s="507"/>
      <c r="V38" s="507"/>
      <c r="W38" s="507"/>
      <c r="X38" s="106"/>
      <c r="AA38" s="106"/>
      <c r="AB38" s="106"/>
      <c r="AC38" s="106"/>
      <c r="AD38" s="106"/>
      <c r="AE38" s="106"/>
      <c r="AF38" s="106"/>
      <c r="AG38" s="106"/>
      <c r="AH38" s="106"/>
      <c r="AI38" s="106"/>
      <c r="AL38" s="512"/>
      <c r="AM38" s="511"/>
      <c r="AN38" s="533"/>
      <c r="AO38" s="536"/>
      <c r="AP38" s="537"/>
      <c r="AQ38" s="11"/>
      <c r="AR38" s="11"/>
      <c r="AU38" s="28"/>
      <c r="AV38" s="28"/>
      <c r="AW38" s="28"/>
      <c r="AX38" s="350"/>
      <c r="AY38" s="350"/>
      <c r="AZ38" s="28"/>
      <c r="BA38" s="28"/>
      <c r="BB38" s="28"/>
      <c r="BC38" s="28"/>
      <c r="BF38" s="28"/>
      <c r="BG38" s="28"/>
      <c r="BH38" s="28"/>
      <c r="BI38" s="28"/>
      <c r="BJ38" s="28"/>
      <c r="BK38" s="28"/>
      <c r="BL38" s="28"/>
    </row>
    <row r="39" spans="2:64" ht="15.95" customHeight="1">
      <c r="B39" s="558"/>
      <c r="C39" s="558"/>
      <c r="D39" s="558"/>
      <c r="E39" s="558"/>
      <c r="F39" s="558"/>
      <c r="G39" s="558"/>
      <c r="H39" s="558"/>
      <c r="I39" s="558"/>
      <c r="J39" s="558"/>
      <c r="K39" s="558"/>
      <c r="L39" s="558"/>
      <c r="P39" s="507"/>
      <c r="Q39" s="507"/>
      <c r="R39" s="507"/>
      <c r="S39" s="507"/>
      <c r="T39" s="507"/>
      <c r="U39" s="507"/>
      <c r="V39" s="507"/>
      <c r="W39" s="507"/>
      <c r="X39" s="106"/>
      <c r="AL39" s="512"/>
      <c r="AM39" s="40" t="s">
        <v>67</v>
      </c>
      <c r="AN39" s="150"/>
      <c r="AO39" s="538">
        <f>AM7</f>
        <v>0</v>
      </c>
      <c r="AP39" s="539"/>
      <c r="AQ39" s="11"/>
      <c r="AR39" s="11"/>
      <c r="AU39" s="69" t="s">
        <v>16</v>
      </c>
      <c r="AV39" s="70"/>
      <c r="AW39" s="70"/>
      <c r="AX39" s="71"/>
      <c r="AY39" s="351">
        <f>SUM(AY25:AY37)</f>
        <v>0</v>
      </c>
      <c r="AZ39" s="70"/>
      <c r="BA39" s="71"/>
      <c r="BB39" s="72"/>
      <c r="BC39" s="70"/>
      <c r="BF39" s="69" t="s">
        <v>16</v>
      </c>
      <c r="BG39" s="69"/>
      <c r="BH39" s="70"/>
      <c r="BI39" s="72"/>
      <c r="BJ39" s="71"/>
      <c r="BK39" s="72"/>
      <c r="BL39" s="70"/>
    </row>
    <row r="40" spans="2:64" ht="15.95" customHeight="1">
      <c r="B40" s="558"/>
      <c r="C40" s="558"/>
      <c r="D40" s="558"/>
      <c r="E40" s="558"/>
      <c r="F40" s="558"/>
      <c r="G40" s="558"/>
      <c r="H40" s="558"/>
      <c r="I40" s="558"/>
      <c r="J40" s="558"/>
      <c r="K40" s="558"/>
      <c r="L40" s="558"/>
      <c r="AL40" s="504"/>
      <c r="AM40" s="40" t="s">
        <v>70</v>
      </c>
      <c r="AN40" s="150" t="s">
        <v>71</v>
      </c>
      <c r="AO40" s="538">
        <f>SUM(AO37:AP39)</f>
        <v>0</v>
      </c>
      <c r="AP40" s="539"/>
      <c r="AQ40" s="11"/>
      <c r="AR40" s="11"/>
    </row>
    <row r="41" spans="2:64" ht="22.15" customHeight="1">
      <c r="AL41" s="516" t="s">
        <v>52</v>
      </c>
      <c r="AM41" s="540"/>
      <c r="AN41" s="532" t="s">
        <v>94</v>
      </c>
      <c r="AO41" s="534">
        <f>ROUNDUP(AO36/2,0)</f>
        <v>0</v>
      </c>
      <c r="AP41" s="535"/>
      <c r="AQ41" s="11"/>
      <c r="AR41" s="11"/>
      <c r="AU41" s="149" t="str">
        <f>IF(AND(AU5="",AU6="",AU7="",AU8=""),"（記載要領）","    ")</f>
        <v>（記載要領）</v>
      </c>
      <c r="AV41" s="139"/>
      <c r="AW41" s="139"/>
      <c r="AX41" s="139"/>
      <c r="AY41" s="139"/>
      <c r="AZ41" s="139"/>
      <c r="BA41" s="139"/>
      <c r="BB41" s="139"/>
      <c r="BC41" s="139"/>
    </row>
    <row r="42" spans="2:64" ht="15.95" customHeight="1">
      <c r="B42" s="86" t="s">
        <v>73</v>
      </c>
      <c r="AL42" s="541"/>
      <c r="AM42" s="542"/>
      <c r="AN42" s="552"/>
      <c r="AO42" s="553"/>
      <c r="AP42" s="554"/>
      <c r="AQ42" s="11"/>
      <c r="AR42" s="11"/>
      <c r="AU42" s="529" t="str">
        <f>IF(AND(AU5="",AU6="",AU7="",AU8=""),"・ 購入の場合は、備考欄に取得年月日を記載すること。","    ")</f>
        <v>・ 購入の場合は、備考欄に取得年月日を記載すること。</v>
      </c>
      <c r="AV42" s="529"/>
      <c r="AW42" s="529"/>
      <c r="AX42" s="529"/>
      <c r="AY42" s="529"/>
      <c r="AZ42" s="529"/>
      <c r="BA42" s="529"/>
      <c r="BB42" s="529"/>
      <c r="BC42" s="529"/>
      <c r="BF42" s="6" t="str">
        <f>IF(AND(BF7="",BF8="",BF9="",BF10=""),"（記載要領）","  ")</f>
        <v>（記載要領）</v>
      </c>
    </row>
    <row r="43" spans="2:64" ht="15.95" customHeight="1">
      <c r="B43" s="96" t="s">
        <v>74</v>
      </c>
      <c r="AL43" s="543"/>
      <c r="AM43" s="544"/>
      <c r="AN43" s="533"/>
      <c r="AO43" s="536"/>
      <c r="AP43" s="537"/>
      <c r="AQ43" s="11"/>
      <c r="AR43" s="11"/>
      <c r="AS43" s="2"/>
      <c r="AT43" s="2"/>
      <c r="AU43" s="548" t="str">
        <f>IF(COUNTIF(AU6:AU13,"")=8,AU99,"  ")</f>
        <v>・ リースによる物品の導入についても記載すること。（レンタルについては記載不要）
　 単価及び金額欄は、当該年度にかかる単価・リース料の額を記載すること。
　 備考欄は、リースの種類（ファイナンス又はオペレーティングリース）、リース期間、リース期間月数、
　 リース料総額、リース月額（単価）を記載すること。
・ 所有機関欄は、リース会社でなく、リース料金を支払っている機関を記載すること。
・ 耐用年数（処分制限年月日欄）には、当該物品等の耐用年数を記載するとともに、下段に括弧書きで
　 当該物品等の取得日から起算して法定耐用年数が経過する日の属する年度の末日を記載すること。
・ 継続使用の有無には、該当する場合「有」、しない場合「無」を記載すること。</v>
      </c>
      <c r="AV43" s="548"/>
      <c r="AW43" s="548"/>
      <c r="AX43" s="548"/>
      <c r="AY43" s="548"/>
      <c r="AZ43" s="548"/>
      <c r="BA43" s="548"/>
      <c r="BB43" s="548"/>
      <c r="BC43" s="548"/>
      <c r="BF43" s="473" t="str">
        <f>IF(AND(BF7="",BF8="",BF9="",BF10=""),"・試作品等が複数の部分により構成される場合には、その部分を試作品等の内訳として記載すること。","")</f>
        <v>・試作品等が複数の部分により構成される場合には、その部分を試作品等の内訳として記載すること。</v>
      </c>
      <c r="BG43" s="473"/>
      <c r="BH43" s="473"/>
      <c r="BI43" s="473"/>
      <c r="BJ43" s="473"/>
      <c r="BK43" s="473"/>
    </row>
    <row r="44" spans="2:64" ht="15.95" customHeight="1">
      <c r="AL44" s="555" t="s">
        <v>46</v>
      </c>
      <c r="AM44" s="555"/>
      <c r="AN44" s="556" t="s">
        <v>72</v>
      </c>
      <c r="AO44" s="557">
        <f>AO40-AO41</f>
        <v>0</v>
      </c>
      <c r="AP44" s="557"/>
      <c r="AQ44" s="500" t="str">
        <f>IF(AO41&gt;AO40,"自己資金が成立下限額以下です。不足分を自己資金に追加してください。","")</f>
        <v/>
      </c>
      <c r="AR44" s="11"/>
      <c r="AS44" s="2"/>
      <c r="AT44" s="2"/>
      <c r="AU44" s="548"/>
      <c r="AV44" s="548"/>
      <c r="AW44" s="548"/>
      <c r="AX44" s="548"/>
      <c r="AY44" s="548"/>
      <c r="AZ44" s="548"/>
      <c r="BA44" s="548"/>
      <c r="BB44" s="548"/>
      <c r="BC44" s="548"/>
      <c r="BF44" s="473" t="str">
        <f>IF(AND(BF7="",BF8="",BF9="",BF10=""),"・「製造又は取得価格」欄は、当該試作品等の直接材料費の額を記載すること。","")</f>
        <v>・「製造又は取得価格」欄は、当該試作品等の直接材料費の額を記載すること。</v>
      </c>
      <c r="BG44" s="473"/>
      <c r="BH44" s="473"/>
      <c r="BI44" s="473"/>
      <c r="BJ44" s="473"/>
      <c r="BK44" s="473"/>
    </row>
    <row r="45" spans="2:64" ht="15.95" customHeight="1">
      <c r="AL45" s="555"/>
      <c r="AM45" s="555"/>
      <c r="AN45" s="556"/>
      <c r="AO45" s="557"/>
      <c r="AP45" s="557"/>
      <c r="AQ45" s="500"/>
      <c r="AR45" s="11"/>
      <c r="AS45" s="2"/>
      <c r="AT45" s="2"/>
      <c r="AU45" s="548"/>
      <c r="AV45" s="548"/>
      <c r="AW45" s="548"/>
      <c r="AX45" s="548"/>
      <c r="AY45" s="548"/>
      <c r="AZ45" s="548"/>
      <c r="BA45" s="548"/>
      <c r="BB45" s="548"/>
      <c r="BC45" s="548"/>
      <c r="BF45" s="473" t="str">
        <f>IF(AND(BF7="",BF8="",BF9="",BF10=""),"・「資産計上した場合の年月」欄は、各年度中に資産計上した場合に記載すること。","")</f>
        <v>・「資産計上した場合の年月」欄は、各年度中に資産計上した場合に記載すること。</v>
      </c>
      <c r="BG45" s="473"/>
      <c r="BH45" s="473"/>
      <c r="BI45" s="473"/>
      <c r="BJ45" s="473"/>
      <c r="BK45" s="473"/>
    </row>
    <row r="46" spans="2:64" ht="15.95" customHeight="1">
      <c r="AQ46" s="11"/>
      <c r="AR46" s="11"/>
      <c r="AS46" s="2"/>
      <c r="AT46" s="2"/>
      <c r="AU46" s="548"/>
      <c r="AV46" s="548"/>
      <c r="AW46" s="548"/>
      <c r="AX46" s="548"/>
      <c r="AY46" s="548"/>
      <c r="AZ46" s="548"/>
      <c r="BA46" s="548"/>
      <c r="BB46" s="548"/>
      <c r="BC46" s="548"/>
      <c r="BF46" s="531" t="str">
        <f>IF(AND(BF7="",BF8="",BF9="",BF10=""),"・「備考」欄には、委託先において、事業終了までに試作品等を完成品として資産計上する予定
   がある場合に、その旨を記載すること。","")</f>
        <v>・「備考」欄には、委託先において、事業終了までに試作品等を完成品として資産計上する予定
   がある場合に、その旨を記載すること。</v>
      </c>
      <c r="BG46" s="531"/>
      <c r="BH46" s="531"/>
      <c r="BI46" s="531"/>
      <c r="BJ46" s="531"/>
      <c r="BK46" s="531"/>
    </row>
    <row r="47" spans="2:64" ht="15.95" customHeight="1">
      <c r="B47" s="528" t="str">
        <f>IF(B30&lt;&gt;"","","※添付資料を併せて提出してください。")</f>
        <v>※添付資料を併せて提出してください。</v>
      </c>
      <c r="C47" s="528"/>
      <c r="D47" s="528"/>
      <c r="E47" s="528"/>
      <c r="F47" s="528"/>
      <c r="G47" s="528"/>
      <c r="H47" s="528"/>
      <c r="I47" s="528"/>
      <c r="J47" s="528"/>
      <c r="K47" s="528"/>
      <c r="L47" s="528"/>
      <c r="AQ47" s="11"/>
      <c r="AR47" s="11"/>
      <c r="AS47" s="2"/>
      <c r="AT47" s="2"/>
      <c r="AU47" s="548"/>
      <c r="AV47" s="548"/>
      <c r="AW47" s="548"/>
      <c r="AX47" s="548"/>
      <c r="AY47" s="548"/>
      <c r="AZ47" s="548"/>
      <c r="BA47" s="548"/>
      <c r="BB47" s="548"/>
      <c r="BC47" s="548"/>
      <c r="BF47" s="531"/>
      <c r="BG47" s="531"/>
      <c r="BH47" s="531"/>
      <c r="BI47" s="531"/>
      <c r="BJ47" s="531"/>
      <c r="BK47" s="531"/>
    </row>
    <row r="48" spans="2:64" ht="23.45" customHeight="1">
      <c r="AQ48" s="4"/>
      <c r="AR48" s="107"/>
      <c r="AS48" s="2"/>
      <c r="AT48" s="2"/>
      <c r="AU48" s="548"/>
      <c r="AV48" s="548"/>
      <c r="AW48" s="548"/>
      <c r="AX48" s="548"/>
      <c r="AY48" s="548"/>
      <c r="AZ48" s="548"/>
      <c r="BA48" s="548"/>
      <c r="BB48" s="548"/>
      <c r="BC48" s="548"/>
    </row>
    <row r="49" spans="1:57" ht="15.95" customHeight="1">
      <c r="Y49" s="107"/>
      <c r="Z49" s="107"/>
      <c r="AA49" s="107"/>
      <c r="AB49" s="107"/>
      <c r="AC49" s="107"/>
      <c r="AD49" s="107"/>
      <c r="AE49" s="107"/>
      <c r="AF49" s="107"/>
      <c r="AG49" s="107"/>
      <c r="AH49" s="107"/>
      <c r="AI49" s="107"/>
      <c r="AQ49" s="11"/>
      <c r="AR49" s="11"/>
      <c r="AS49" s="2"/>
      <c r="AT49" s="2"/>
      <c r="AU49" s="212"/>
      <c r="AV49" s="212"/>
      <c r="AW49" s="212"/>
      <c r="AX49" s="212"/>
      <c r="AY49" s="212"/>
      <c r="AZ49" s="212"/>
      <c r="BA49" s="212"/>
      <c r="BB49" s="212"/>
      <c r="BC49" s="212"/>
    </row>
    <row r="50" spans="1:57" ht="15.95" customHeight="1">
      <c r="A50" s="528"/>
      <c r="B50" s="528"/>
      <c r="C50" s="528"/>
      <c r="D50" s="528"/>
      <c r="E50" s="528"/>
      <c r="F50" s="528"/>
      <c r="G50" s="528"/>
      <c r="H50" s="528"/>
      <c r="I50" s="528"/>
      <c r="J50" s="528"/>
      <c r="K50" s="528"/>
      <c r="L50" s="109"/>
      <c r="M50" s="109"/>
      <c r="N50" s="107"/>
      <c r="O50" s="107"/>
      <c r="P50" s="107"/>
      <c r="Q50" s="107"/>
      <c r="R50" s="107"/>
      <c r="S50" s="107"/>
      <c r="T50" s="107"/>
      <c r="U50" s="107"/>
      <c r="V50" s="107"/>
      <c r="W50" s="107"/>
      <c r="X50" s="107"/>
      <c r="AM50" s="108"/>
      <c r="AN50" s="108"/>
      <c r="AO50" s="108"/>
      <c r="AP50" s="108"/>
      <c r="AS50" s="467"/>
      <c r="AT50" s="468"/>
      <c r="AU50" s="468"/>
      <c r="AV50" s="468"/>
      <c r="AW50" s="468"/>
      <c r="AX50" s="468"/>
      <c r="AY50" s="468"/>
      <c r="AZ50" s="468"/>
      <c r="BA50" s="468"/>
      <c r="BB50" s="468"/>
      <c r="BC50" s="468"/>
      <c r="BD50" s="107"/>
      <c r="BE50" s="110"/>
    </row>
    <row r="51" spans="1:57" ht="15.95" customHeight="1">
      <c r="AJ51" s="107"/>
      <c r="AK51" s="107"/>
      <c r="AS51" s="2"/>
      <c r="AT51" s="2"/>
      <c r="AU51" s="2"/>
      <c r="AV51" s="2"/>
      <c r="AW51" s="2"/>
      <c r="AX51" s="2"/>
      <c r="AY51" s="2"/>
      <c r="AZ51" s="2"/>
      <c r="BA51" s="2"/>
      <c r="BB51" s="2"/>
      <c r="BC51" s="2"/>
    </row>
    <row r="52" spans="1:57" ht="15.95" customHeight="1">
      <c r="AQ52" s="111"/>
      <c r="AR52" s="111"/>
      <c r="AS52" s="2"/>
      <c r="AT52" s="2"/>
      <c r="AU52" s="2"/>
      <c r="AV52" s="2"/>
      <c r="AW52" s="2"/>
      <c r="AX52" s="2"/>
      <c r="AY52" s="2"/>
      <c r="AZ52" s="2"/>
      <c r="BA52" s="2"/>
      <c r="BB52" s="2"/>
      <c r="BC52" s="2"/>
    </row>
    <row r="53" spans="1:57" ht="15.95" customHeight="1">
      <c r="AL53" s="111"/>
      <c r="AM53" s="111"/>
      <c r="AN53" s="111"/>
      <c r="AO53" s="111"/>
      <c r="AP53" s="111"/>
      <c r="AS53" s="2"/>
      <c r="AT53" s="2"/>
      <c r="AU53" s="2"/>
      <c r="AV53" s="2"/>
      <c r="AW53" s="2"/>
      <c r="AX53" s="2"/>
      <c r="AY53" s="2"/>
      <c r="AZ53" s="2"/>
      <c r="BA53" s="2"/>
      <c r="BB53" s="2"/>
      <c r="BC53" s="2"/>
    </row>
    <row r="54" spans="1:57" ht="15.95" customHeight="1">
      <c r="AS54" s="2"/>
      <c r="AT54" s="2"/>
      <c r="AU54" s="2"/>
      <c r="AV54" s="2"/>
      <c r="AW54" s="2"/>
      <c r="AX54" s="2"/>
      <c r="AY54" s="2"/>
      <c r="AZ54" s="2"/>
      <c r="BA54" s="2"/>
      <c r="BB54" s="2"/>
      <c r="BC54" s="2"/>
    </row>
    <row r="55" spans="1:57" ht="15.95" customHeight="1">
      <c r="AK55" s="111"/>
      <c r="AS55" s="2"/>
      <c r="AT55" s="2"/>
      <c r="AU55" s="2"/>
      <c r="AV55" s="2"/>
      <c r="AW55" s="2"/>
      <c r="AX55" s="2"/>
      <c r="AY55" s="2"/>
      <c r="AZ55" s="2"/>
      <c r="BA55" s="2"/>
      <c r="BB55" s="2"/>
      <c r="BC55" s="2"/>
    </row>
    <row r="56" spans="1:57" ht="15.95" customHeight="1">
      <c r="AS56" s="2"/>
      <c r="AT56" s="2"/>
      <c r="AU56" s="2"/>
      <c r="AV56" s="2"/>
      <c r="AW56" s="2"/>
      <c r="AX56" s="2"/>
      <c r="AY56" s="2"/>
      <c r="AZ56" s="2"/>
      <c r="BA56" s="2"/>
      <c r="BB56" s="2"/>
      <c r="BC56" s="2"/>
    </row>
    <row r="57" spans="1:57" ht="15.95" customHeight="1">
      <c r="AS57" s="2"/>
      <c r="AT57" s="2"/>
      <c r="AU57" s="2"/>
      <c r="AV57" s="2"/>
      <c r="AW57" s="2"/>
      <c r="AX57" s="2"/>
      <c r="AY57" s="2"/>
      <c r="AZ57" s="2"/>
      <c r="BA57" s="2"/>
      <c r="BB57" s="2"/>
      <c r="BC57" s="2"/>
    </row>
    <row r="58" spans="1:57" ht="15.95" customHeight="1">
      <c r="AS58" s="2"/>
      <c r="AT58" s="2"/>
      <c r="AU58" s="2"/>
      <c r="AV58" s="2"/>
      <c r="AW58" s="2"/>
      <c r="AX58" s="2"/>
      <c r="AY58" s="2"/>
      <c r="AZ58" s="2"/>
      <c r="BA58" s="2"/>
      <c r="BB58" s="2"/>
      <c r="BC58" s="2"/>
    </row>
    <row r="59" spans="1:57" ht="15.95" customHeight="1">
      <c r="AS59" s="2"/>
      <c r="AT59" s="2"/>
      <c r="AU59" s="2"/>
      <c r="AV59" s="2"/>
      <c r="AW59" s="2"/>
      <c r="AX59" s="2"/>
      <c r="AY59" s="2"/>
      <c r="AZ59" s="2"/>
      <c r="BA59" s="2"/>
      <c r="BB59" s="2"/>
      <c r="BC59" s="2"/>
    </row>
    <row r="60" spans="1:57" ht="15.95" customHeight="1">
      <c r="AS60" s="2"/>
      <c r="AT60" s="2"/>
      <c r="AU60" s="2"/>
      <c r="AV60" s="2"/>
      <c r="AW60" s="2"/>
      <c r="AX60" s="2"/>
      <c r="AY60" s="2"/>
      <c r="AZ60" s="2"/>
      <c r="BA60" s="2"/>
      <c r="BB60" s="2"/>
      <c r="BC60" s="2"/>
    </row>
    <row r="61" spans="1:57" ht="15.95" customHeight="1">
      <c r="AS61" s="2"/>
      <c r="AT61" s="2"/>
      <c r="AU61" s="2"/>
      <c r="AV61" s="2"/>
      <c r="AW61" s="2"/>
      <c r="AX61" s="2"/>
      <c r="AY61" s="2"/>
      <c r="AZ61" s="2"/>
      <c r="BA61" s="2"/>
      <c r="BB61" s="2"/>
      <c r="BC61" s="2"/>
    </row>
    <row r="62" spans="1:57" ht="15.95" customHeight="1">
      <c r="AS62" s="2"/>
      <c r="AT62" s="2"/>
      <c r="AU62" s="2"/>
      <c r="AV62" s="2"/>
      <c r="AW62" s="2"/>
      <c r="AX62" s="2"/>
      <c r="AY62" s="2"/>
      <c r="AZ62" s="2"/>
      <c r="BA62" s="2"/>
      <c r="BB62" s="2"/>
      <c r="BC62" s="2"/>
    </row>
    <row r="63" spans="1:57" ht="15.95" customHeight="1">
      <c r="AS63" s="2"/>
      <c r="AT63" s="2"/>
      <c r="AU63" s="2"/>
      <c r="AV63" s="2"/>
      <c r="AW63" s="2"/>
      <c r="AX63" s="2"/>
      <c r="AY63" s="2"/>
      <c r="AZ63" s="2"/>
      <c r="BA63" s="2"/>
      <c r="BB63" s="2"/>
      <c r="BC63" s="2"/>
    </row>
    <row r="64" spans="1:57" ht="15.95" customHeight="1">
      <c r="AS64" s="2"/>
      <c r="AT64" s="2"/>
      <c r="AU64" s="2"/>
      <c r="AV64" s="2"/>
      <c r="AW64" s="2"/>
      <c r="AX64" s="2"/>
      <c r="AY64" s="2"/>
      <c r="AZ64" s="2"/>
      <c r="BA64" s="2"/>
      <c r="BB64" s="2"/>
      <c r="BC64" s="2"/>
    </row>
    <row r="65" spans="45:55" ht="15.95" customHeight="1">
      <c r="AS65" s="2"/>
      <c r="AT65" s="2"/>
      <c r="AU65" s="2"/>
      <c r="AV65" s="2"/>
      <c r="AW65" s="2"/>
      <c r="AX65" s="2"/>
      <c r="AY65" s="2"/>
      <c r="AZ65" s="2"/>
      <c r="BA65" s="2"/>
      <c r="BB65" s="2"/>
      <c r="BC65" s="2"/>
    </row>
    <row r="66" spans="45:55" ht="15.95" customHeight="1">
      <c r="AS66" s="2"/>
      <c r="AT66" s="2"/>
      <c r="AU66" s="2"/>
      <c r="AV66" s="2"/>
      <c r="AW66" s="2"/>
      <c r="AX66" s="2"/>
      <c r="AY66" s="2"/>
      <c r="AZ66" s="2"/>
      <c r="BA66" s="2"/>
      <c r="BB66" s="2"/>
      <c r="BC66" s="2"/>
    </row>
    <row r="67" spans="45:55" ht="15.95" customHeight="1">
      <c r="AS67" s="2"/>
      <c r="AT67" s="2"/>
      <c r="AU67" s="2"/>
      <c r="AV67" s="2"/>
      <c r="AW67" s="2"/>
      <c r="AX67" s="2"/>
      <c r="AY67" s="2"/>
      <c r="AZ67" s="2"/>
      <c r="BA67" s="2"/>
      <c r="BB67" s="2"/>
      <c r="BC67" s="2"/>
    </row>
    <row r="68" spans="45:55" ht="15.95" customHeight="1">
      <c r="AS68" s="2"/>
      <c r="AT68" s="2"/>
      <c r="AU68" s="2"/>
      <c r="AV68" s="2"/>
      <c r="AW68" s="2"/>
      <c r="AX68" s="2"/>
      <c r="AY68" s="2"/>
      <c r="AZ68" s="2"/>
      <c r="BA68" s="2"/>
      <c r="BB68" s="2"/>
      <c r="BC68" s="2"/>
    </row>
    <row r="69" spans="45:55" ht="15.95" customHeight="1">
      <c r="AS69" s="2"/>
      <c r="AT69" s="2"/>
      <c r="AU69" s="2"/>
      <c r="AV69" s="2"/>
      <c r="AW69" s="2"/>
      <c r="AX69" s="2"/>
      <c r="AY69" s="2"/>
      <c r="AZ69" s="2"/>
      <c r="BA69" s="2"/>
      <c r="BB69" s="2"/>
      <c r="BC69" s="2"/>
    </row>
    <row r="70" spans="45:55" ht="15" customHeight="1">
      <c r="AS70" s="2"/>
      <c r="AT70" s="2"/>
      <c r="AU70" s="2"/>
      <c r="AV70" s="2"/>
      <c r="AW70" s="2"/>
      <c r="AX70" s="2"/>
      <c r="AY70" s="2"/>
      <c r="AZ70" s="2"/>
      <c r="BA70" s="2"/>
      <c r="BB70" s="2"/>
      <c r="BC70" s="2"/>
    </row>
    <row r="71" spans="45:55" ht="15" customHeight="1">
      <c r="AS71" s="2"/>
      <c r="AT71" s="2"/>
      <c r="AU71" s="2"/>
      <c r="AV71" s="2"/>
      <c r="AW71" s="2"/>
      <c r="AX71" s="2"/>
      <c r="AY71" s="2"/>
      <c r="AZ71" s="2"/>
      <c r="BA71" s="2"/>
      <c r="BB71" s="2"/>
      <c r="BC71" s="2"/>
    </row>
    <row r="72" spans="45:55" ht="15" customHeight="1">
      <c r="AS72" s="2"/>
      <c r="AT72" s="2"/>
      <c r="AU72" s="2"/>
      <c r="AV72" s="2"/>
      <c r="AW72" s="2"/>
      <c r="AX72" s="2"/>
      <c r="AY72" s="2"/>
      <c r="AZ72" s="2"/>
      <c r="BA72" s="2"/>
      <c r="BB72" s="2"/>
      <c r="BC72" s="2"/>
    </row>
    <row r="73" spans="45:55" ht="15" customHeight="1">
      <c r="AS73" s="2"/>
      <c r="AT73" s="2"/>
      <c r="AU73" s="2"/>
      <c r="AV73" s="2"/>
      <c r="AW73" s="2"/>
      <c r="AX73" s="2"/>
      <c r="AY73" s="2"/>
      <c r="AZ73" s="2"/>
      <c r="BA73" s="2"/>
      <c r="BB73" s="2"/>
      <c r="BC73" s="2"/>
    </row>
    <row r="74" spans="45:55" ht="15" customHeight="1">
      <c r="AS74" s="2"/>
      <c r="AT74" s="2"/>
      <c r="AU74" s="2"/>
      <c r="AV74" s="2"/>
      <c r="AW74" s="2"/>
      <c r="AX74" s="2"/>
      <c r="AY74" s="2"/>
      <c r="AZ74" s="2"/>
      <c r="BA74" s="2"/>
      <c r="BB74" s="2"/>
      <c r="BC74" s="2"/>
    </row>
    <row r="75" spans="45:55" ht="15" customHeight="1">
      <c r="AS75" s="2"/>
      <c r="AT75" s="2"/>
      <c r="AU75" s="2"/>
      <c r="AV75" s="2"/>
      <c r="AW75" s="2"/>
      <c r="AX75" s="2"/>
      <c r="AY75" s="2"/>
      <c r="AZ75" s="2"/>
      <c r="BA75" s="2"/>
      <c r="BB75" s="2"/>
      <c r="BC75" s="2"/>
    </row>
    <row r="76" spans="45:55" ht="15" customHeight="1">
      <c r="AS76" s="2"/>
      <c r="AT76" s="2"/>
      <c r="AU76" s="2"/>
      <c r="AV76" s="2"/>
      <c r="AW76" s="2"/>
      <c r="AX76" s="2"/>
      <c r="AY76" s="2"/>
      <c r="AZ76" s="2"/>
      <c r="BA76" s="2"/>
      <c r="BB76" s="2"/>
      <c r="BC76" s="2"/>
    </row>
    <row r="77" spans="45:55" ht="15" customHeight="1">
      <c r="AS77" s="2"/>
      <c r="AT77" s="2"/>
      <c r="AU77" s="2"/>
      <c r="AV77" s="2"/>
      <c r="AW77" s="2"/>
      <c r="AX77" s="2"/>
      <c r="AY77" s="2"/>
      <c r="AZ77" s="2"/>
      <c r="BA77" s="2"/>
      <c r="BB77" s="2"/>
      <c r="BC77" s="2"/>
    </row>
    <row r="78" spans="45:55" ht="15" customHeight="1">
      <c r="AS78" s="2"/>
      <c r="AT78" s="2"/>
      <c r="AU78" s="2"/>
      <c r="AV78" s="2"/>
      <c r="AW78" s="2"/>
      <c r="AX78" s="2"/>
      <c r="AY78" s="2"/>
      <c r="AZ78" s="2"/>
      <c r="BA78" s="2"/>
      <c r="BB78" s="2"/>
      <c r="BC78" s="2"/>
    </row>
    <row r="79" spans="45:55" ht="15" customHeight="1">
      <c r="AS79" s="2"/>
      <c r="AT79" s="2"/>
      <c r="AU79" s="2"/>
      <c r="AV79" s="2"/>
      <c r="AW79" s="2"/>
      <c r="AX79" s="2"/>
      <c r="AY79" s="2"/>
      <c r="AZ79" s="2"/>
      <c r="BA79" s="2"/>
      <c r="BB79" s="2"/>
      <c r="BC79" s="2"/>
    </row>
    <row r="80" spans="45:55" ht="15" customHeight="1">
      <c r="AS80" s="2"/>
      <c r="AT80" s="2"/>
      <c r="AU80" s="2"/>
      <c r="AV80" s="2"/>
      <c r="AW80" s="2"/>
      <c r="AX80" s="2"/>
      <c r="AY80" s="2"/>
      <c r="AZ80" s="2"/>
      <c r="BA80" s="2"/>
      <c r="BB80" s="2"/>
      <c r="BC80" s="2"/>
    </row>
    <row r="81" spans="45:55" ht="15" customHeight="1">
      <c r="AS81" s="2"/>
      <c r="AT81" s="2"/>
      <c r="AU81" s="2"/>
      <c r="AV81" s="2"/>
      <c r="AW81" s="2"/>
      <c r="AX81" s="2"/>
      <c r="AY81" s="2"/>
      <c r="AZ81" s="2"/>
      <c r="BA81" s="2"/>
      <c r="BB81" s="2"/>
      <c r="BC81" s="2"/>
    </row>
    <row r="82" spans="45:55" ht="15" customHeight="1">
      <c r="AS82" s="2"/>
      <c r="AT82" s="2"/>
      <c r="AU82" s="2"/>
      <c r="AV82" s="2"/>
      <c r="AW82" s="2"/>
      <c r="AX82" s="2"/>
      <c r="AY82" s="2"/>
      <c r="AZ82" s="2"/>
      <c r="BA82" s="2"/>
      <c r="BB82" s="2"/>
      <c r="BC82" s="2"/>
    </row>
    <row r="83" spans="45:55" ht="15" customHeight="1">
      <c r="AS83" s="2"/>
      <c r="AT83" s="2"/>
      <c r="AU83" s="2"/>
      <c r="AV83" s="2"/>
      <c r="AW83" s="2"/>
      <c r="AX83" s="2"/>
      <c r="AY83" s="2"/>
      <c r="AZ83" s="2"/>
      <c r="BA83" s="2"/>
      <c r="BB83" s="2"/>
      <c r="BC83" s="2"/>
    </row>
    <row r="84" spans="45:55" ht="15" customHeight="1">
      <c r="AS84" s="2"/>
      <c r="AT84" s="2"/>
      <c r="AU84" s="2"/>
      <c r="AV84" s="2"/>
      <c r="AW84" s="2"/>
      <c r="AX84" s="2"/>
      <c r="AY84" s="2"/>
      <c r="AZ84" s="2"/>
      <c r="BA84" s="2"/>
      <c r="BB84" s="2"/>
      <c r="BC84" s="2"/>
    </row>
    <row r="85" spans="45:55" ht="15" customHeight="1">
      <c r="AS85" s="2"/>
      <c r="AT85" s="2"/>
      <c r="AU85" s="2"/>
      <c r="AV85" s="2"/>
      <c r="AW85" s="2"/>
      <c r="AX85" s="2"/>
      <c r="AY85" s="2"/>
      <c r="AZ85" s="2"/>
      <c r="BA85" s="2"/>
      <c r="BB85" s="2"/>
      <c r="BC85" s="2"/>
    </row>
    <row r="86" spans="45:55" ht="15" customHeight="1">
      <c r="AS86" s="2"/>
      <c r="AT86" s="2"/>
      <c r="AU86" s="2"/>
      <c r="AV86" s="2"/>
      <c r="AW86" s="2"/>
      <c r="AX86" s="2"/>
      <c r="AY86" s="2"/>
      <c r="AZ86" s="2"/>
      <c r="BA86" s="2"/>
      <c r="BB86" s="2"/>
      <c r="BC86" s="2"/>
    </row>
    <row r="87" spans="45:55" ht="15" customHeight="1">
      <c r="AS87" s="2"/>
      <c r="AT87" s="2"/>
      <c r="AU87" s="2"/>
      <c r="AV87" s="2"/>
      <c r="AW87" s="2"/>
      <c r="AX87" s="2"/>
      <c r="AY87" s="2"/>
      <c r="AZ87" s="2"/>
      <c r="BA87" s="2"/>
      <c r="BB87" s="2"/>
      <c r="BC87" s="2"/>
    </row>
    <row r="88" spans="45:55" ht="15" customHeight="1">
      <c r="AS88" s="2"/>
      <c r="AT88" s="2"/>
      <c r="AU88" s="2"/>
      <c r="AV88" s="2"/>
      <c r="AW88" s="2"/>
      <c r="AX88" s="2"/>
      <c r="AY88" s="2"/>
      <c r="AZ88" s="2"/>
      <c r="BA88" s="2"/>
      <c r="BB88" s="2"/>
      <c r="BC88" s="2"/>
    </row>
    <row r="89" spans="45:55" ht="15" customHeight="1">
      <c r="AS89" s="2"/>
      <c r="AT89" s="2"/>
      <c r="AU89" s="2"/>
      <c r="AV89" s="2"/>
      <c r="AW89" s="2"/>
      <c r="AX89" s="2"/>
      <c r="AY89" s="2"/>
      <c r="AZ89" s="2"/>
      <c r="BA89" s="2"/>
      <c r="BB89" s="2"/>
      <c r="BC89" s="2"/>
    </row>
    <row r="90" spans="45:55" ht="15" customHeight="1">
      <c r="AS90" s="2"/>
      <c r="AT90" s="2"/>
      <c r="AU90" s="2"/>
      <c r="AV90" s="2"/>
      <c r="AW90" s="2"/>
      <c r="AX90" s="2"/>
      <c r="AY90" s="2"/>
      <c r="AZ90" s="2"/>
      <c r="BA90" s="2"/>
      <c r="BB90" s="2"/>
      <c r="BC90" s="2"/>
    </row>
    <row r="91" spans="45:55" ht="15" customHeight="1">
      <c r="AS91" s="2"/>
      <c r="AT91" s="2"/>
      <c r="AU91" s="2"/>
      <c r="AV91" s="2"/>
      <c r="AW91" s="2"/>
      <c r="AX91" s="2"/>
      <c r="AY91" s="2"/>
      <c r="AZ91" s="2"/>
      <c r="BA91" s="2"/>
      <c r="BB91" s="2"/>
      <c r="BC91" s="2"/>
    </row>
    <row r="92" spans="45:55" ht="15" customHeight="1">
      <c r="AS92" s="2"/>
      <c r="AT92" s="2"/>
      <c r="AU92" s="2"/>
      <c r="AV92" s="2"/>
      <c r="AW92" s="2"/>
      <c r="AX92" s="2"/>
      <c r="AY92" s="2"/>
      <c r="AZ92" s="2"/>
      <c r="BA92" s="2"/>
      <c r="BB92" s="2"/>
      <c r="BC92" s="2"/>
    </row>
    <row r="93" spans="45:55" ht="15" customHeight="1">
      <c r="AS93" s="2"/>
      <c r="AT93" s="2"/>
      <c r="AU93" s="2"/>
      <c r="AV93" s="2"/>
      <c r="AW93" s="2"/>
      <c r="AX93" s="2"/>
      <c r="AY93" s="2"/>
      <c r="AZ93" s="2"/>
      <c r="BA93" s="2"/>
      <c r="BB93" s="2"/>
      <c r="BC93" s="2"/>
    </row>
    <row r="94" spans="45:55" ht="15" customHeight="1">
      <c r="AS94" s="2"/>
      <c r="AT94" s="2"/>
      <c r="AU94" s="2"/>
      <c r="AV94" s="2"/>
      <c r="AW94" s="2"/>
      <c r="AX94" s="2"/>
      <c r="AY94" s="2"/>
      <c r="AZ94" s="2"/>
      <c r="BA94" s="2"/>
      <c r="BB94" s="2"/>
      <c r="BC94" s="2"/>
    </row>
    <row r="95" spans="45:55" ht="15" customHeight="1">
      <c r="AS95" s="2"/>
      <c r="AT95" s="2"/>
      <c r="AU95" s="2"/>
      <c r="AV95" s="2"/>
      <c r="AW95" s="2"/>
      <c r="AX95" s="2"/>
      <c r="AY95" s="2"/>
      <c r="AZ95" s="2"/>
      <c r="BA95" s="2"/>
      <c r="BB95" s="2"/>
      <c r="BC95" s="2"/>
    </row>
    <row r="96" spans="45:55" ht="15" customHeight="1">
      <c r="AS96" s="2"/>
      <c r="AT96" s="2"/>
      <c r="AU96" s="2"/>
      <c r="AV96" s="2"/>
      <c r="AW96" s="2"/>
      <c r="AX96" s="2"/>
      <c r="AY96" s="2"/>
      <c r="AZ96" s="2"/>
      <c r="BA96" s="2"/>
      <c r="BB96" s="2"/>
      <c r="BC96" s="2"/>
    </row>
    <row r="97" spans="45:55" ht="15" customHeight="1">
      <c r="AS97" s="2"/>
      <c r="AT97" s="2"/>
      <c r="AU97" s="2"/>
      <c r="AV97" s="2"/>
      <c r="AW97" s="2"/>
      <c r="AX97" s="2"/>
      <c r="AY97" s="2"/>
      <c r="AZ97" s="2"/>
      <c r="BA97" s="2"/>
      <c r="BB97" s="2"/>
      <c r="BC97" s="2"/>
    </row>
    <row r="98" spans="45:55" ht="15" customHeight="1">
      <c r="AS98" s="2"/>
      <c r="AT98" s="2"/>
      <c r="AU98" s="2"/>
      <c r="AV98" s="2"/>
      <c r="AW98" s="2"/>
      <c r="AX98" s="2"/>
      <c r="AY98" s="2"/>
      <c r="AZ98" s="2"/>
      <c r="BA98" s="2"/>
      <c r="BB98" s="2"/>
      <c r="BC98" s="2"/>
    </row>
    <row r="99" spans="45:55" ht="15" customHeight="1">
      <c r="AS99" s="2"/>
      <c r="AT99" s="2"/>
      <c r="AU99" s="469" t="s">
        <v>266</v>
      </c>
      <c r="AV99" s="469"/>
      <c r="AW99" s="469"/>
      <c r="AX99" s="469"/>
      <c r="AY99" s="469"/>
      <c r="AZ99" s="469"/>
      <c r="BA99" s="469"/>
      <c r="BB99" s="469"/>
      <c r="BC99" s="469"/>
    </row>
    <row r="100" spans="45:55" ht="15" customHeight="1">
      <c r="AS100" s="2"/>
      <c r="AT100" s="2"/>
      <c r="AU100" s="469"/>
      <c r="AV100" s="469"/>
      <c r="AW100" s="469"/>
      <c r="AX100" s="469"/>
      <c r="AY100" s="469"/>
      <c r="AZ100" s="469"/>
      <c r="BA100" s="469"/>
      <c r="BB100" s="469"/>
      <c r="BC100" s="469"/>
    </row>
    <row r="101" spans="45:55" ht="15" customHeight="1">
      <c r="AS101" s="2"/>
      <c r="AT101" s="2"/>
      <c r="AU101" s="469"/>
      <c r="AV101" s="469"/>
      <c r="AW101" s="469"/>
      <c r="AX101" s="469"/>
      <c r="AY101" s="469"/>
      <c r="AZ101" s="469"/>
      <c r="BA101" s="469"/>
      <c r="BB101" s="469"/>
      <c r="BC101" s="469"/>
    </row>
    <row r="102" spans="45:55" ht="15" customHeight="1">
      <c r="AS102" s="2"/>
      <c r="AT102" s="2"/>
      <c r="AU102" s="469"/>
      <c r="AV102" s="469"/>
      <c r="AW102" s="469"/>
      <c r="AX102" s="469"/>
      <c r="AY102" s="469"/>
      <c r="AZ102" s="469"/>
      <c r="BA102" s="469"/>
      <c r="BB102" s="469"/>
      <c r="BC102" s="469"/>
    </row>
    <row r="103" spans="45:55" ht="15" customHeight="1">
      <c r="AS103" s="2"/>
      <c r="AT103" s="2"/>
      <c r="AU103" s="469"/>
      <c r="AV103" s="469"/>
      <c r="AW103" s="469"/>
      <c r="AX103" s="469"/>
      <c r="AY103" s="469"/>
      <c r="AZ103" s="469"/>
      <c r="BA103" s="469"/>
      <c r="BB103" s="469"/>
      <c r="BC103" s="469"/>
    </row>
    <row r="104" spans="45:55" ht="15" customHeight="1">
      <c r="AS104" s="2"/>
      <c r="AT104" s="2"/>
      <c r="AU104" s="469"/>
      <c r="AV104" s="469"/>
      <c r="AW104" s="469"/>
      <c r="AX104" s="469"/>
      <c r="AY104" s="469"/>
      <c r="AZ104" s="469"/>
      <c r="BA104" s="469"/>
      <c r="BB104" s="469"/>
      <c r="BC104" s="469"/>
    </row>
    <row r="105" spans="45:55" ht="15" customHeight="1">
      <c r="AS105" s="2"/>
      <c r="AT105" s="2"/>
      <c r="AU105" s="469"/>
      <c r="AV105" s="469"/>
      <c r="AW105" s="469"/>
      <c r="AX105" s="469"/>
      <c r="AY105" s="469"/>
      <c r="AZ105" s="469"/>
      <c r="BA105" s="469"/>
      <c r="BB105" s="469"/>
      <c r="BC105" s="469"/>
    </row>
    <row r="106" spans="45:55" ht="15" customHeight="1">
      <c r="AS106" s="2"/>
      <c r="AT106" s="2"/>
      <c r="AU106" s="2"/>
      <c r="AV106" s="2"/>
      <c r="AW106" s="2"/>
      <c r="AX106" s="2"/>
      <c r="AY106" s="2"/>
      <c r="AZ106" s="2"/>
      <c r="BA106" s="2"/>
      <c r="BB106" s="2"/>
      <c r="BC106" s="2"/>
    </row>
    <row r="107" spans="45:55" ht="15" customHeight="1">
      <c r="AS107" s="2"/>
      <c r="AT107" s="2"/>
      <c r="AU107" s="2"/>
      <c r="AV107" s="2"/>
      <c r="AW107" s="2"/>
      <c r="AX107" s="2"/>
      <c r="AY107" s="2"/>
      <c r="AZ107" s="2"/>
      <c r="BA107" s="2"/>
      <c r="BB107" s="2"/>
      <c r="BC107" s="2"/>
    </row>
  </sheetData>
  <sheetProtection sheet="1" insertColumns="0" insertRows="0" deleteColumns="0" deleteRows="0"/>
  <dataConsolidate/>
  <mergeCells count="92">
    <mergeCell ref="B30:K31"/>
    <mergeCell ref="AN41:AN43"/>
    <mergeCell ref="AO41:AP43"/>
    <mergeCell ref="AL44:AM45"/>
    <mergeCell ref="AN44:AN45"/>
    <mergeCell ref="AO44:AP45"/>
    <mergeCell ref="AF32:AH32"/>
    <mergeCell ref="B39:L39"/>
    <mergeCell ref="B40:L40"/>
    <mergeCell ref="AL35:AN35"/>
    <mergeCell ref="AO35:AP35"/>
    <mergeCell ref="AO36:AP36"/>
    <mergeCell ref="AL37:AL40"/>
    <mergeCell ref="B38:L38"/>
    <mergeCell ref="U34:W34"/>
    <mergeCell ref="U33:W33"/>
    <mergeCell ref="O1:Q1"/>
    <mergeCell ref="F16:L17"/>
    <mergeCell ref="O2:Q2"/>
    <mergeCell ref="S4:T4"/>
    <mergeCell ref="F14:L15"/>
    <mergeCell ref="A50:K50"/>
    <mergeCell ref="AU42:BC42"/>
    <mergeCell ref="BF22:BF25"/>
    <mergeCell ref="BF44:BK44"/>
    <mergeCell ref="BF45:BK45"/>
    <mergeCell ref="BF46:BK47"/>
    <mergeCell ref="AF33:AH33"/>
    <mergeCell ref="AM37:AM38"/>
    <mergeCell ref="AN37:AN38"/>
    <mergeCell ref="AO37:AP38"/>
    <mergeCell ref="AO39:AP39"/>
    <mergeCell ref="AO40:AP40"/>
    <mergeCell ref="AL41:AM43"/>
    <mergeCell ref="B47:L47"/>
    <mergeCell ref="AF29:AH29"/>
    <mergeCell ref="AU43:BC48"/>
    <mergeCell ref="BJ22:BJ25"/>
    <mergeCell ref="BG24:BG25"/>
    <mergeCell ref="BF43:BK43"/>
    <mergeCell ref="AF5:AH5"/>
    <mergeCell ref="AD4:AE4"/>
    <mergeCell ref="AF16:AH16"/>
    <mergeCell ref="AD15:AE15"/>
    <mergeCell ref="AQ44:AQ45"/>
    <mergeCell ref="BL3:BL6"/>
    <mergeCell ref="BG5:BG6"/>
    <mergeCell ref="BG3:BG4"/>
    <mergeCell ref="P38:W39"/>
    <mergeCell ref="BG22:BG23"/>
    <mergeCell ref="BK22:BK25"/>
    <mergeCell ref="BL22:BL25"/>
    <mergeCell ref="S15:T15"/>
    <mergeCell ref="BH3:BH6"/>
    <mergeCell ref="BI3:BI6"/>
    <mergeCell ref="BJ3:BJ6"/>
    <mergeCell ref="BK3:BK6"/>
    <mergeCell ref="AO4:AP4"/>
    <mergeCell ref="BH22:BH25"/>
    <mergeCell ref="BI22:BI25"/>
    <mergeCell ref="F18:L19"/>
    <mergeCell ref="B24:L26"/>
    <mergeCell ref="F20:J21"/>
    <mergeCell ref="K20:K21"/>
    <mergeCell ref="BE21:BF21"/>
    <mergeCell ref="BA22:BA23"/>
    <mergeCell ref="BB22:BB23"/>
    <mergeCell ref="U5:W5"/>
    <mergeCell ref="U16:W16"/>
    <mergeCell ref="U27:W27"/>
    <mergeCell ref="U30:W30"/>
    <mergeCell ref="BE2:BF2"/>
    <mergeCell ref="BF3:BF6"/>
    <mergeCell ref="AZ3:AZ4"/>
    <mergeCell ref="BA3:BA4"/>
    <mergeCell ref="BB3:BB4"/>
    <mergeCell ref="AS50:BC50"/>
    <mergeCell ref="AU99:BC105"/>
    <mergeCell ref="U32:W32"/>
    <mergeCell ref="AT1:AU1"/>
    <mergeCell ref="AX3:AY3"/>
    <mergeCell ref="AT2:AU2"/>
    <mergeCell ref="AT21:AU21"/>
    <mergeCell ref="AF27:AH27"/>
    <mergeCell ref="AF30:AH30"/>
    <mergeCell ref="AB2:AF2"/>
    <mergeCell ref="AO14:AP14"/>
    <mergeCell ref="AK34:AN34"/>
    <mergeCell ref="AK1:AL1"/>
    <mergeCell ref="AX22:AY22"/>
    <mergeCell ref="AZ22:AZ23"/>
    <mergeCell ref="Z2:AA2"/>
  </mergeCells>
  <phoneticPr fontId="4"/>
  <dataValidations disablePrompts="1" count="1">
    <dataValidation imeMode="on" allowBlank="1" showInputMessage="1" showErrorMessage="1" sqref="C23:K23 B30 B24 L30:L31 B38:B40" xr:uid="{00000000-0002-0000-0000-000000000000}"/>
  </dataValidations>
  <printOptions horizontalCentered="1"/>
  <pageMargins left="0.59055118110236227" right="0.59055118110236227" top="0.98425196850393704" bottom="0.78740157480314965" header="0" footer="0"/>
  <pageSetup paperSize="9" scale="95" firstPageNumber="70" orientation="portrait" r:id="rId1"/>
  <headerFooter alignWithMargins="0"/>
  <colBreaks count="5" manualBreakCount="5">
    <brk id="13" max="1048575" man="1"/>
    <brk id="24" max="47" man="1"/>
    <brk id="35" max="47" man="1"/>
    <brk id="44" max="47" man="1"/>
    <brk id="55"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4"/>
  <sheetViews>
    <sheetView view="pageBreakPreview" zoomScale="90" zoomScaleNormal="85" zoomScaleSheetLayoutView="90" workbookViewId="0">
      <selection activeCell="A2" sqref="A2"/>
    </sheetView>
  </sheetViews>
  <sheetFormatPr defaultColWidth="8.875" defaultRowHeight="13.5"/>
  <cols>
    <col min="1" max="1" width="39.375" style="121" customWidth="1"/>
    <col min="2" max="13" width="20.625" style="121" customWidth="1"/>
    <col min="14" max="14" width="8.875" style="121" customWidth="1"/>
    <col min="15" max="16384" width="8.875" style="121"/>
  </cols>
  <sheetData>
    <row r="1" spans="1:27" ht="20.100000000000001" customHeight="1">
      <c r="A1" s="217" t="s">
        <v>55</v>
      </c>
      <c r="G1" s="208"/>
    </row>
    <row r="2" spans="1:27" ht="30" customHeight="1">
      <c r="A2" s="218" t="s">
        <v>199</v>
      </c>
      <c r="B2" s="122"/>
      <c r="C2" s="123"/>
      <c r="D2" s="123"/>
      <c r="E2" s="123"/>
      <c r="F2" s="124"/>
      <c r="G2" s="124"/>
      <c r="H2" s="124"/>
      <c r="I2" s="124"/>
      <c r="J2" s="124"/>
      <c r="K2" s="124"/>
      <c r="L2" s="124"/>
      <c r="M2" s="124"/>
    </row>
    <row r="3" spans="1:27" ht="18" customHeight="1">
      <c r="A3" s="219" t="s">
        <v>273</v>
      </c>
      <c r="B3" s="220" t="s">
        <v>280</v>
      </c>
      <c r="C3" s="123"/>
      <c r="D3" s="123"/>
      <c r="E3" s="123"/>
      <c r="F3" s="124"/>
      <c r="G3" s="124"/>
      <c r="H3" s="124"/>
      <c r="I3" s="124"/>
      <c r="J3" s="124"/>
      <c r="K3" s="124"/>
      <c r="L3" s="124"/>
      <c r="M3" s="124"/>
    </row>
    <row r="4" spans="1:27" ht="21.6" customHeight="1">
      <c r="A4" s="122"/>
      <c r="B4" s="122"/>
      <c r="C4" s="123"/>
      <c r="D4" s="123"/>
      <c r="E4" s="123"/>
      <c r="F4" s="124"/>
      <c r="G4" s="124"/>
      <c r="H4" s="124"/>
      <c r="I4" s="124"/>
      <c r="J4" s="124"/>
      <c r="K4" s="124"/>
      <c r="L4" s="124"/>
      <c r="M4" s="124"/>
    </row>
    <row r="5" spans="1:27" ht="22.15" customHeight="1">
      <c r="A5" s="309" t="s">
        <v>36</v>
      </c>
      <c r="B5" s="575" t="str">
        <f>IF('様式Ⅲ－３'!B30="","",'様式Ⅲ－３'!B30)</f>
        <v/>
      </c>
      <c r="C5" s="575"/>
      <c r="D5" s="575"/>
      <c r="E5" s="575"/>
      <c r="F5" s="575"/>
      <c r="G5" s="222"/>
      <c r="H5" s="222"/>
      <c r="I5" s="123"/>
      <c r="J5" s="123"/>
      <c r="K5" s="123"/>
      <c r="L5" s="123"/>
      <c r="M5" s="123"/>
    </row>
    <row r="6" spans="1:27" ht="22.15" customHeight="1">
      <c r="A6" s="309" t="s">
        <v>37</v>
      </c>
      <c r="B6" s="575" t="str">
        <f>IF('様式Ⅲ－３'!F16="","",'様式Ⅲ－３'!F16)</f>
        <v>（コンソーシアム名）</v>
      </c>
      <c r="C6" s="575"/>
      <c r="D6" s="575"/>
      <c r="E6" s="575"/>
      <c r="F6" s="575"/>
      <c r="G6" s="222"/>
      <c r="H6" s="222"/>
      <c r="I6" s="123"/>
      <c r="J6" s="123"/>
      <c r="K6" s="123"/>
      <c r="L6" s="123"/>
      <c r="M6" s="123"/>
    </row>
    <row r="7" spans="1:27" ht="22.15" customHeight="1">
      <c r="A7" s="441" t="s">
        <v>274</v>
      </c>
      <c r="B7" s="567" t="str">
        <f>'様式Ⅲ－３'!B34</f>
        <v>開始：令和　年　月　日</v>
      </c>
      <c r="C7" s="567"/>
      <c r="D7" s="223" t="s">
        <v>42</v>
      </c>
      <c r="E7" s="589" t="str">
        <f>'様式Ⅲ－３'!B35</f>
        <v>完了：令和　年　月　日</v>
      </c>
      <c r="F7" s="589"/>
      <c r="G7" s="82"/>
      <c r="H7" s="82"/>
      <c r="I7" s="82"/>
      <c r="J7" s="82"/>
      <c r="K7" s="82"/>
      <c r="L7" s="82"/>
      <c r="M7" s="82"/>
    </row>
    <row r="8" spans="1:27" ht="18.600000000000001" customHeight="1">
      <c r="A8" s="221"/>
      <c r="B8" s="223"/>
      <c r="C8" s="223"/>
      <c r="D8" s="223"/>
      <c r="E8" s="224"/>
      <c r="F8" s="82"/>
      <c r="G8" s="82"/>
      <c r="H8" s="82"/>
      <c r="I8" s="82"/>
      <c r="J8" s="82"/>
      <c r="K8" s="82"/>
      <c r="L8" s="82"/>
      <c r="M8" s="82"/>
    </row>
    <row r="9" spans="1:27" ht="31.15" customHeight="1" thickBot="1">
      <c r="A9" s="225" t="s">
        <v>96</v>
      </c>
      <c r="B9" s="82"/>
      <c r="C9" s="82"/>
      <c r="D9" s="82"/>
      <c r="E9" s="82"/>
      <c r="F9" s="82"/>
      <c r="G9" s="82"/>
      <c r="H9" s="82"/>
      <c r="I9" s="82"/>
      <c r="J9" s="82"/>
      <c r="K9" s="82"/>
      <c r="L9" s="82"/>
      <c r="M9" s="82"/>
    </row>
    <row r="10" spans="1:27" ht="31.15" customHeight="1">
      <c r="A10" s="568" t="s">
        <v>111</v>
      </c>
      <c r="B10" s="570" t="s">
        <v>112</v>
      </c>
      <c r="C10" s="571"/>
      <c r="D10" s="572"/>
      <c r="E10" s="573" t="s">
        <v>113</v>
      </c>
      <c r="F10" s="573"/>
      <c r="G10" s="574"/>
      <c r="H10" s="588" t="s">
        <v>113</v>
      </c>
      <c r="I10" s="573"/>
      <c r="J10" s="573"/>
      <c r="K10" s="573"/>
      <c r="L10" s="584" t="s">
        <v>160</v>
      </c>
      <c r="M10" s="586" t="s">
        <v>161</v>
      </c>
    </row>
    <row r="11" spans="1:27" ht="65.25" customHeight="1">
      <c r="A11" s="569"/>
      <c r="B11" s="210"/>
      <c r="C11" s="226"/>
      <c r="D11" s="227"/>
      <c r="E11" s="228"/>
      <c r="F11" s="211"/>
      <c r="G11" s="211"/>
      <c r="H11" s="229"/>
      <c r="I11" s="211"/>
      <c r="J11" s="211"/>
      <c r="K11" s="226"/>
      <c r="L11" s="585"/>
      <c r="M11" s="587"/>
    </row>
    <row r="12" spans="1:27" s="125" customFormat="1" ht="27.95" customHeight="1">
      <c r="A12" s="230" t="s">
        <v>78</v>
      </c>
      <c r="B12" s="231">
        <f>B14+B18+B22+B27</f>
        <v>0</v>
      </c>
      <c r="C12" s="232">
        <f t="shared" ref="C12:K12" si="0">C14+C18+C22+C27</f>
        <v>0</v>
      </c>
      <c r="D12" s="233">
        <f>SUM(B12:C12)</f>
        <v>0</v>
      </c>
      <c r="E12" s="234">
        <f t="shared" si="0"/>
        <v>0</v>
      </c>
      <c r="F12" s="232">
        <f t="shared" si="0"/>
        <v>0</v>
      </c>
      <c r="G12" s="232">
        <f t="shared" si="0"/>
        <v>0</v>
      </c>
      <c r="H12" s="232">
        <f t="shared" ref="H12:I12" si="1">H14+H18+H22+H27</f>
        <v>0</v>
      </c>
      <c r="I12" s="232">
        <f t="shared" si="1"/>
        <v>0</v>
      </c>
      <c r="J12" s="232">
        <f>J14+J18+J22+J27</f>
        <v>0</v>
      </c>
      <c r="K12" s="235">
        <f t="shared" si="0"/>
        <v>0</v>
      </c>
      <c r="L12" s="236">
        <f>SUM(D12:K12)</f>
        <v>0</v>
      </c>
      <c r="M12" s="237"/>
      <c r="AA12" s="147"/>
    </row>
    <row r="13" spans="1:27" s="125" customFormat="1" ht="27.95" customHeight="1">
      <c r="A13" s="238"/>
      <c r="B13" s="239"/>
      <c r="C13" s="240"/>
      <c r="D13" s="241"/>
      <c r="E13" s="242"/>
      <c r="F13" s="240"/>
      <c r="G13" s="240"/>
      <c r="H13" s="240"/>
      <c r="I13" s="240"/>
      <c r="J13" s="240"/>
      <c r="K13" s="243"/>
      <c r="L13" s="244"/>
      <c r="M13" s="237"/>
      <c r="AA13" s="147"/>
    </row>
    <row r="14" spans="1:27" s="126" customFormat="1" ht="27.95" customHeight="1">
      <c r="A14" s="334" t="s">
        <v>75</v>
      </c>
      <c r="B14" s="231">
        <f>SUM(B15:B16)</f>
        <v>0</v>
      </c>
      <c r="C14" s="234">
        <f>SUM(C15:C16)</f>
        <v>0</v>
      </c>
      <c r="D14" s="233">
        <f>SUM(B14:C14)</f>
        <v>0</v>
      </c>
      <c r="E14" s="234">
        <f t="shared" ref="E14:K14" si="2">SUM(E15:E16)</f>
        <v>0</v>
      </c>
      <c r="F14" s="232">
        <f t="shared" si="2"/>
        <v>0</v>
      </c>
      <c r="G14" s="232">
        <f t="shared" si="2"/>
        <v>0</v>
      </c>
      <c r="H14" s="232">
        <f t="shared" ref="H14:J14" si="3">SUM(H15:H16)</f>
        <v>0</v>
      </c>
      <c r="I14" s="232">
        <f t="shared" si="3"/>
        <v>0</v>
      </c>
      <c r="J14" s="232">
        <f t="shared" si="3"/>
        <v>0</v>
      </c>
      <c r="K14" s="235">
        <f t="shared" si="2"/>
        <v>0</v>
      </c>
      <c r="L14" s="236">
        <f t="shared" ref="L14:L16" si="4">SUM(D14:K14)</f>
        <v>0</v>
      </c>
      <c r="M14" s="237"/>
    </row>
    <row r="15" spans="1:27" s="126" customFormat="1" ht="27.95" customHeight="1">
      <c r="A15" s="245" t="s">
        <v>184</v>
      </c>
      <c r="B15" s="239"/>
      <c r="C15" s="240"/>
      <c r="D15" s="233">
        <f t="shared" ref="D15:D16" si="5">SUM(B15:C15)</f>
        <v>0</v>
      </c>
      <c r="E15" s="242"/>
      <c r="F15" s="240"/>
      <c r="G15" s="240"/>
      <c r="H15" s="240"/>
      <c r="I15" s="240"/>
      <c r="J15" s="240"/>
      <c r="K15" s="243"/>
      <c r="L15" s="236">
        <f t="shared" si="4"/>
        <v>0</v>
      </c>
      <c r="M15" s="237"/>
    </row>
    <row r="16" spans="1:27" s="126" customFormat="1" ht="27.95" customHeight="1">
      <c r="A16" s="245" t="s">
        <v>185</v>
      </c>
      <c r="B16" s="239"/>
      <c r="C16" s="240"/>
      <c r="D16" s="233">
        <f t="shared" si="5"/>
        <v>0</v>
      </c>
      <c r="E16" s="242"/>
      <c r="F16" s="240"/>
      <c r="G16" s="240"/>
      <c r="H16" s="240"/>
      <c r="I16" s="240"/>
      <c r="J16" s="240"/>
      <c r="K16" s="243"/>
      <c r="L16" s="236">
        <f t="shared" si="4"/>
        <v>0</v>
      </c>
      <c r="M16" s="237"/>
    </row>
    <row r="17" spans="1:13" s="126" customFormat="1" ht="27.95" customHeight="1">
      <c r="A17" s="238"/>
      <c r="B17" s="239"/>
      <c r="C17" s="240"/>
      <c r="D17" s="241"/>
      <c r="E17" s="242"/>
      <c r="F17" s="240"/>
      <c r="G17" s="240"/>
      <c r="H17" s="240"/>
      <c r="I17" s="240"/>
      <c r="J17" s="240"/>
      <c r="K17" s="243"/>
      <c r="L17" s="244"/>
      <c r="M17" s="237"/>
    </row>
    <row r="18" spans="1:13" s="126" customFormat="1" ht="27.95" customHeight="1">
      <c r="A18" s="334" t="s">
        <v>76</v>
      </c>
      <c r="B18" s="231">
        <f>SUM(B19:B20)</f>
        <v>0</v>
      </c>
      <c r="C18" s="232">
        <f t="shared" ref="C18:K18" si="6">SUM(C19:C20)</f>
        <v>0</v>
      </c>
      <c r="D18" s="233">
        <f t="shared" ref="D18:D20" si="7">SUM(B18:C18)</f>
        <v>0</v>
      </c>
      <c r="E18" s="234">
        <f t="shared" si="6"/>
        <v>0</v>
      </c>
      <c r="F18" s="232">
        <f t="shared" si="6"/>
        <v>0</v>
      </c>
      <c r="G18" s="232">
        <f t="shared" si="6"/>
        <v>0</v>
      </c>
      <c r="H18" s="232">
        <f t="shared" ref="H18:J18" si="8">SUM(H19:H20)</f>
        <v>0</v>
      </c>
      <c r="I18" s="232">
        <f t="shared" si="8"/>
        <v>0</v>
      </c>
      <c r="J18" s="232">
        <f t="shared" si="8"/>
        <v>0</v>
      </c>
      <c r="K18" s="235">
        <f t="shared" si="6"/>
        <v>0</v>
      </c>
      <c r="L18" s="236">
        <f t="shared" ref="L18:L20" si="9">SUM(D18:K18)</f>
        <v>0</v>
      </c>
      <c r="M18" s="237"/>
    </row>
    <row r="19" spans="1:13" s="126" customFormat="1" ht="27.95" customHeight="1">
      <c r="A19" s="246" t="s">
        <v>186</v>
      </c>
      <c r="B19" s="239"/>
      <c r="C19" s="240"/>
      <c r="D19" s="233">
        <f t="shared" si="7"/>
        <v>0</v>
      </c>
      <c r="E19" s="242"/>
      <c r="F19" s="240"/>
      <c r="G19" s="240"/>
      <c r="H19" s="240"/>
      <c r="I19" s="240"/>
      <c r="J19" s="240"/>
      <c r="K19" s="243"/>
      <c r="L19" s="236">
        <f t="shared" si="9"/>
        <v>0</v>
      </c>
      <c r="M19" s="237"/>
    </row>
    <row r="20" spans="1:13" s="126" customFormat="1" ht="27.95" customHeight="1">
      <c r="A20" s="246" t="s">
        <v>187</v>
      </c>
      <c r="B20" s="239"/>
      <c r="C20" s="240"/>
      <c r="D20" s="233">
        <f t="shared" si="7"/>
        <v>0</v>
      </c>
      <c r="E20" s="242"/>
      <c r="F20" s="240"/>
      <c r="G20" s="240"/>
      <c r="H20" s="240"/>
      <c r="I20" s="240"/>
      <c r="J20" s="240"/>
      <c r="K20" s="243"/>
      <c r="L20" s="236">
        <f t="shared" si="9"/>
        <v>0</v>
      </c>
      <c r="M20" s="237"/>
    </row>
    <row r="21" spans="1:13" s="126" customFormat="1" ht="27.95" customHeight="1">
      <c r="A21" s="238"/>
      <c r="B21" s="239"/>
      <c r="C21" s="240"/>
      <c r="D21" s="241"/>
      <c r="E21" s="242"/>
      <c r="F21" s="240"/>
      <c r="G21" s="240"/>
      <c r="H21" s="240"/>
      <c r="I21" s="240"/>
      <c r="J21" s="240"/>
      <c r="K21" s="243"/>
      <c r="L21" s="244"/>
      <c r="M21" s="237"/>
    </row>
    <row r="22" spans="1:13" s="126" customFormat="1" ht="27.95" customHeight="1">
      <c r="A22" s="334" t="s">
        <v>108</v>
      </c>
      <c r="B22" s="231">
        <f>SUM(B23:B26)</f>
        <v>0</v>
      </c>
      <c r="C22" s="232">
        <f t="shared" ref="C22:K22" si="10">SUM(C23:C26)</f>
        <v>0</v>
      </c>
      <c r="D22" s="233">
        <f t="shared" ref="D22:D25" si="11">SUM(B22:C22)</f>
        <v>0</v>
      </c>
      <c r="E22" s="234">
        <f t="shared" si="10"/>
        <v>0</v>
      </c>
      <c r="F22" s="232">
        <f t="shared" si="10"/>
        <v>0</v>
      </c>
      <c r="G22" s="232">
        <f t="shared" si="10"/>
        <v>0</v>
      </c>
      <c r="H22" s="232">
        <f t="shared" ref="H22:J22" si="12">SUM(H23:H26)</f>
        <v>0</v>
      </c>
      <c r="I22" s="232">
        <f t="shared" si="12"/>
        <v>0</v>
      </c>
      <c r="J22" s="232">
        <f t="shared" si="12"/>
        <v>0</v>
      </c>
      <c r="K22" s="235">
        <f t="shared" si="10"/>
        <v>0</v>
      </c>
      <c r="L22" s="236">
        <f t="shared" ref="L22:L25" si="13">SUM(D22:K22)</f>
        <v>0</v>
      </c>
      <c r="M22" s="237"/>
    </row>
    <row r="23" spans="1:13" s="126" customFormat="1" ht="27.95" customHeight="1">
      <c r="A23" s="247" t="s">
        <v>193</v>
      </c>
      <c r="B23" s="239"/>
      <c r="C23" s="240"/>
      <c r="D23" s="233">
        <f t="shared" si="11"/>
        <v>0</v>
      </c>
      <c r="E23" s="242"/>
      <c r="F23" s="240"/>
      <c r="G23" s="240"/>
      <c r="H23" s="240"/>
      <c r="I23" s="240"/>
      <c r="J23" s="240"/>
      <c r="K23" s="243"/>
      <c r="L23" s="236">
        <f t="shared" si="13"/>
        <v>0</v>
      </c>
      <c r="M23" s="237"/>
    </row>
    <row r="24" spans="1:13" s="126" customFormat="1" ht="27.95" customHeight="1">
      <c r="A24" s="245" t="s">
        <v>194</v>
      </c>
      <c r="B24" s="239"/>
      <c r="C24" s="240"/>
      <c r="D24" s="233">
        <f t="shared" si="11"/>
        <v>0</v>
      </c>
      <c r="E24" s="242"/>
      <c r="F24" s="240"/>
      <c r="G24" s="240"/>
      <c r="H24" s="240"/>
      <c r="I24" s="240"/>
      <c r="J24" s="240"/>
      <c r="K24" s="243"/>
      <c r="L24" s="236">
        <f t="shared" si="13"/>
        <v>0</v>
      </c>
      <c r="M24" s="237"/>
    </row>
    <row r="25" spans="1:13" s="126" customFormat="1" ht="27.95" customHeight="1">
      <c r="A25" s="245" t="s">
        <v>195</v>
      </c>
      <c r="B25" s="239"/>
      <c r="C25" s="240"/>
      <c r="D25" s="233">
        <f t="shared" si="11"/>
        <v>0</v>
      </c>
      <c r="E25" s="242"/>
      <c r="F25" s="240"/>
      <c r="G25" s="240"/>
      <c r="H25" s="240"/>
      <c r="I25" s="240"/>
      <c r="J25" s="240"/>
      <c r="K25" s="243"/>
      <c r="L25" s="236">
        <f t="shared" si="13"/>
        <v>0</v>
      </c>
      <c r="M25" s="237"/>
    </row>
    <row r="26" spans="1:13" s="126" customFormat="1" ht="27.95" customHeight="1">
      <c r="A26" s="245"/>
      <c r="B26" s="239"/>
      <c r="C26" s="240"/>
      <c r="D26" s="241"/>
      <c r="E26" s="242"/>
      <c r="F26" s="240"/>
      <c r="G26" s="240"/>
      <c r="H26" s="240"/>
      <c r="I26" s="240"/>
      <c r="J26" s="240"/>
      <c r="K26" s="243"/>
      <c r="L26" s="244"/>
      <c r="M26" s="237"/>
    </row>
    <row r="27" spans="1:13" s="126" customFormat="1" ht="27.95" customHeight="1">
      <c r="A27" s="334" t="s">
        <v>109</v>
      </c>
      <c r="B27" s="231">
        <f>SUM(B28:B34)</f>
        <v>0</v>
      </c>
      <c r="C27" s="232">
        <f>SUM(C28:C34)</f>
        <v>0</v>
      </c>
      <c r="D27" s="233">
        <f>SUM(B27:C27)</f>
        <v>0</v>
      </c>
      <c r="E27" s="234">
        <f t="shared" ref="E27:K27" si="14">SUM(E28:E34)</f>
        <v>0</v>
      </c>
      <c r="F27" s="232">
        <f t="shared" si="14"/>
        <v>0</v>
      </c>
      <c r="G27" s="232">
        <f t="shared" si="14"/>
        <v>0</v>
      </c>
      <c r="H27" s="232">
        <f t="shared" si="14"/>
        <v>0</v>
      </c>
      <c r="I27" s="232">
        <f t="shared" si="14"/>
        <v>0</v>
      </c>
      <c r="J27" s="232">
        <f t="shared" si="14"/>
        <v>0</v>
      </c>
      <c r="K27" s="235">
        <f t="shared" si="14"/>
        <v>0</v>
      </c>
      <c r="L27" s="236">
        <f t="shared" ref="L27:L34" si="15">SUM(D27:K27)</f>
        <v>0</v>
      </c>
      <c r="M27" s="237"/>
    </row>
    <row r="28" spans="1:13" s="126" customFormat="1" ht="27.95" customHeight="1">
      <c r="A28" s="245" t="s">
        <v>272</v>
      </c>
      <c r="B28" s="239"/>
      <c r="C28" s="240"/>
      <c r="D28" s="233">
        <f t="shared" ref="D28:D36" si="16">SUM(B28:C28)</f>
        <v>0</v>
      </c>
      <c r="E28" s="242"/>
      <c r="F28" s="240"/>
      <c r="G28" s="240"/>
      <c r="H28" s="240"/>
      <c r="I28" s="240"/>
      <c r="J28" s="240"/>
      <c r="K28" s="243"/>
      <c r="L28" s="236">
        <f t="shared" si="15"/>
        <v>0</v>
      </c>
      <c r="M28" s="237"/>
    </row>
    <row r="29" spans="1:13" s="126" customFormat="1" ht="27.95" customHeight="1">
      <c r="A29" s="245" t="s">
        <v>188</v>
      </c>
      <c r="B29" s="239"/>
      <c r="C29" s="240"/>
      <c r="D29" s="233">
        <f t="shared" si="16"/>
        <v>0</v>
      </c>
      <c r="E29" s="242"/>
      <c r="F29" s="240"/>
      <c r="G29" s="240"/>
      <c r="H29" s="240"/>
      <c r="I29" s="240"/>
      <c r="J29" s="240"/>
      <c r="K29" s="243"/>
      <c r="L29" s="236">
        <f t="shared" si="15"/>
        <v>0</v>
      </c>
      <c r="M29" s="237"/>
    </row>
    <row r="30" spans="1:13" s="126" customFormat="1" ht="27.95" customHeight="1">
      <c r="A30" s="245" t="s">
        <v>189</v>
      </c>
      <c r="B30" s="239"/>
      <c r="C30" s="240"/>
      <c r="D30" s="233">
        <f t="shared" si="16"/>
        <v>0</v>
      </c>
      <c r="E30" s="242"/>
      <c r="F30" s="240"/>
      <c r="G30" s="240"/>
      <c r="H30" s="240"/>
      <c r="I30" s="240"/>
      <c r="J30" s="240"/>
      <c r="K30" s="243"/>
      <c r="L30" s="236">
        <f t="shared" si="15"/>
        <v>0</v>
      </c>
      <c r="M30" s="237"/>
    </row>
    <row r="31" spans="1:13" s="126" customFormat="1" ht="27.95" customHeight="1">
      <c r="A31" s="245" t="s">
        <v>190</v>
      </c>
      <c r="B31" s="239"/>
      <c r="C31" s="240"/>
      <c r="D31" s="233">
        <f t="shared" si="16"/>
        <v>0</v>
      </c>
      <c r="E31" s="242"/>
      <c r="F31" s="240"/>
      <c r="G31" s="240"/>
      <c r="H31" s="240"/>
      <c r="I31" s="240"/>
      <c r="J31" s="240"/>
      <c r="K31" s="243"/>
      <c r="L31" s="236">
        <f t="shared" si="15"/>
        <v>0</v>
      </c>
      <c r="M31" s="237"/>
    </row>
    <row r="32" spans="1:13" s="126" customFormat="1" ht="27.95" customHeight="1">
      <c r="A32" s="245" t="s">
        <v>191</v>
      </c>
      <c r="B32" s="239"/>
      <c r="C32" s="240"/>
      <c r="D32" s="233">
        <f t="shared" si="16"/>
        <v>0</v>
      </c>
      <c r="E32" s="242"/>
      <c r="F32" s="240"/>
      <c r="G32" s="240"/>
      <c r="H32" s="240"/>
      <c r="I32" s="240"/>
      <c r="J32" s="240"/>
      <c r="K32" s="243"/>
      <c r="L32" s="236">
        <f t="shared" si="15"/>
        <v>0</v>
      </c>
      <c r="M32" s="237"/>
    </row>
    <row r="33" spans="1:14" s="126" customFormat="1" ht="27.95" customHeight="1">
      <c r="A33" s="248" t="s">
        <v>192</v>
      </c>
      <c r="B33" s="239"/>
      <c r="C33" s="240"/>
      <c r="D33" s="233">
        <f t="shared" si="16"/>
        <v>0</v>
      </c>
      <c r="E33" s="242"/>
      <c r="F33" s="240"/>
      <c r="G33" s="240"/>
      <c r="H33" s="240"/>
      <c r="I33" s="240"/>
      <c r="J33" s="240"/>
      <c r="K33" s="243"/>
      <c r="L33" s="236">
        <f t="shared" si="15"/>
        <v>0</v>
      </c>
      <c r="M33" s="237"/>
    </row>
    <row r="34" spans="1:14" s="126" customFormat="1" ht="27.95" customHeight="1">
      <c r="A34" s="245" t="s">
        <v>204</v>
      </c>
      <c r="B34" s="239"/>
      <c r="C34" s="249"/>
      <c r="D34" s="233">
        <f t="shared" si="16"/>
        <v>0</v>
      </c>
      <c r="E34" s="242"/>
      <c r="F34" s="240"/>
      <c r="G34" s="240"/>
      <c r="H34" s="240"/>
      <c r="I34" s="240"/>
      <c r="J34" s="240"/>
      <c r="K34" s="243"/>
      <c r="L34" s="236">
        <f t="shared" si="15"/>
        <v>0</v>
      </c>
      <c r="M34" s="237"/>
    </row>
    <row r="35" spans="1:14" s="126" customFormat="1" ht="27.95" customHeight="1">
      <c r="A35" s="245"/>
      <c r="B35" s="239"/>
      <c r="C35" s="240"/>
      <c r="D35" s="241"/>
      <c r="E35" s="242"/>
      <c r="F35" s="240"/>
      <c r="G35" s="240"/>
      <c r="H35" s="240"/>
      <c r="I35" s="240"/>
      <c r="J35" s="240"/>
      <c r="K35" s="243"/>
      <c r="L35" s="244"/>
      <c r="M35" s="237"/>
    </row>
    <row r="36" spans="1:14" s="126" customFormat="1" ht="27.95" customHeight="1">
      <c r="A36" s="250" t="s">
        <v>85</v>
      </c>
      <c r="B36" s="239"/>
      <c r="C36" s="240"/>
      <c r="D36" s="235">
        <f t="shared" si="16"/>
        <v>0</v>
      </c>
      <c r="E36" s="239"/>
      <c r="F36" s="240"/>
      <c r="G36" s="240"/>
      <c r="H36" s="240"/>
      <c r="I36" s="240"/>
      <c r="J36" s="240"/>
      <c r="K36" s="243"/>
      <c r="L36" s="236">
        <f>SUM(D36:K36)</f>
        <v>0</v>
      </c>
      <c r="M36" s="237"/>
    </row>
    <row r="37" spans="1:14" s="126" customFormat="1" ht="60" customHeight="1">
      <c r="A37" s="251"/>
      <c r="B37" s="252" t="str">
        <f>IF(B36="","",IF(B36&gt;B60,"精算額が予算額を超えています。",IF(B36&gt;B12*0.3,"直接経費の30％を超えています。",B36/B12)))</f>
        <v/>
      </c>
      <c r="C37" s="253" t="str">
        <f>IF(C36="","",IF(C36&gt;C60,"精算額が予算額を超えています。",IF(C36&gt;C12*0.3,"直接経費の30％を超えています。",C36/C12)))</f>
        <v/>
      </c>
      <c r="D37" s="254"/>
      <c r="E37" s="252" t="str">
        <f t="shared" ref="E37:K37" si="17">IF(E36="","",IF(E36&gt;E60,"精算額が予算額を超えています。",IF(E36&gt;E12*0.3,"直接経費の30％を超えています。",E36/E12)))</f>
        <v/>
      </c>
      <c r="F37" s="253" t="str">
        <f t="shared" si="17"/>
        <v/>
      </c>
      <c r="G37" s="253" t="str">
        <f t="shared" si="17"/>
        <v/>
      </c>
      <c r="H37" s="253" t="str">
        <f t="shared" si="17"/>
        <v/>
      </c>
      <c r="I37" s="253" t="str">
        <f t="shared" si="17"/>
        <v/>
      </c>
      <c r="J37" s="253" t="str">
        <f t="shared" si="17"/>
        <v/>
      </c>
      <c r="K37" s="255" t="str">
        <f t="shared" si="17"/>
        <v/>
      </c>
      <c r="L37" s="256"/>
      <c r="M37" s="237"/>
    </row>
    <row r="38" spans="1:14" s="126" customFormat="1" ht="27.95" customHeight="1">
      <c r="A38" s="257" t="str">
        <f>IF($B$3="有","一般管理費","")</f>
        <v/>
      </c>
      <c r="B38" s="239"/>
      <c r="C38" s="240"/>
      <c r="D38" s="235" t="str">
        <f>IF(A38="","",SUM(B38:C38))</f>
        <v/>
      </c>
      <c r="E38" s="239"/>
      <c r="F38" s="240"/>
      <c r="G38" s="240"/>
      <c r="H38" s="240"/>
      <c r="I38" s="240"/>
      <c r="J38" s="240"/>
      <c r="K38" s="243"/>
      <c r="L38" s="236" t="str">
        <f>IF(A38="","",SUM(D38:K38))</f>
        <v/>
      </c>
      <c r="M38" s="237"/>
    </row>
    <row r="39" spans="1:14" s="126" customFormat="1" ht="60" customHeight="1">
      <c r="A39" s="251"/>
      <c r="B39" s="258" t="str">
        <f>IF(AND($A$38="",B38&lt;&gt;""),"研究管理運営機関の設置「有」が選択されていませんので、金額の入力はできません。",IF(B38&gt;B62,"精算額が予算額を超えています。",IF(B38="","",IF(B38&gt;B12*0.15,"直接経費の15％を超えています。",B38/B12))))</f>
        <v/>
      </c>
      <c r="C39" s="253" t="str">
        <f>IF(AND($A$38="",C38&lt;&gt;""),"研究管理運営機関の設置「有」が選択されていませんので、金額の入力はできません。",IF(C38&gt;C62,"精算額が予算額を超えています。",IF(C38="","",IF(C38&gt;C12*0.15,"直接経費の15％を超えています。",C38/C12))))</f>
        <v/>
      </c>
      <c r="D39" s="255"/>
      <c r="E39" s="252" t="str">
        <f>IF(AND($A$38="",E38&lt;&gt;""),"研究管理運営機関の設置「有」が選択されていませんので、金額の入力はできません。",IF(E38&gt;E62,"精算額が予算額を超えています。",IF(E38="","",IF(E38&gt;E12*0.15,"直接経費の15％を超えています。",E38/E12))))</f>
        <v/>
      </c>
      <c r="F39" s="253" t="str">
        <f>IF(AND($A$38="",F38&lt;&gt;""),"研究管理運営機関の設置「有」が選択されていませんので、金額の入力はできません。",IF(F38&gt;F62,"精算額が予算額を超えています。",IF(F38="","",IF(F38&gt;F12*0.15,"直接経費の15％を超えています。",F38/F12))))</f>
        <v/>
      </c>
      <c r="G39" s="253" t="str">
        <f t="shared" ref="G39:K39" si="18">IF(AND($A$38="",G38&lt;&gt;""),"研究管理運営機関の設置「有」が選択されていませんので、金額の入力はできません。",IF(G38&gt;G62,"精算額が予算額を超えています。",IF(G38="","",IF(G38&gt;G12*0.15,"直接経費の15％を超えています。",G38/G12))))</f>
        <v/>
      </c>
      <c r="H39" s="253" t="str">
        <f t="shared" si="18"/>
        <v/>
      </c>
      <c r="I39" s="253" t="str">
        <f t="shared" si="18"/>
        <v/>
      </c>
      <c r="J39" s="253" t="str">
        <f t="shared" si="18"/>
        <v/>
      </c>
      <c r="K39" s="255" t="str">
        <f t="shared" si="18"/>
        <v/>
      </c>
      <c r="L39" s="259"/>
      <c r="M39" s="237"/>
    </row>
    <row r="40" spans="1:14" s="126" customFormat="1" ht="27.95" customHeight="1">
      <c r="A40" s="250" t="s">
        <v>164</v>
      </c>
      <c r="B40" s="231">
        <f>B12+B36+B38</f>
        <v>0</v>
      </c>
      <c r="C40" s="232">
        <f>C12+C36+C38</f>
        <v>0</v>
      </c>
      <c r="D40" s="233">
        <f>SUM(B40:C40)</f>
        <v>0</v>
      </c>
      <c r="E40" s="234">
        <f t="shared" ref="E40:K40" si="19">E12+E36+E38</f>
        <v>0</v>
      </c>
      <c r="F40" s="232">
        <f t="shared" si="19"/>
        <v>0</v>
      </c>
      <c r="G40" s="232">
        <f t="shared" si="19"/>
        <v>0</v>
      </c>
      <c r="H40" s="232">
        <f t="shared" si="19"/>
        <v>0</v>
      </c>
      <c r="I40" s="232">
        <f t="shared" si="19"/>
        <v>0</v>
      </c>
      <c r="J40" s="232">
        <f t="shared" si="19"/>
        <v>0</v>
      </c>
      <c r="K40" s="235">
        <f t="shared" si="19"/>
        <v>0</v>
      </c>
      <c r="L40" s="236">
        <f>SUM(D40:K40)</f>
        <v>0</v>
      </c>
      <c r="M40" s="237"/>
    </row>
    <row r="41" spans="1:14" s="126" customFormat="1" ht="27.95" customHeight="1">
      <c r="A41" s="251"/>
      <c r="B41" s="239"/>
      <c r="C41" s="240"/>
      <c r="D41" s="241"/>
      <c r="E41" s="242"/>
      <c r="F41" s="240"/>
      <c r="G41" s="240"/>
      <c r="H41" s="240"/>
      <c r="I41" s="240"/>
      <c r="J41" s="240"/>
      <c r="K41" s="243"/>
      <c r="L41" s="260"/>
      <c r="M41" s="237"/>
    </row>
    <row r="42" spans="1:14" s="126" customFormat="1" ht="27.95" customHeight="1">
      <c r="A42" s="251" t="s">
        <v>100</v>
      </c>
      <c r="B42" s="231">
        <f>IF($L$47&gt;0,IF(B40-B48&lt;=0,0,B40-B48),IF(B40-B64&lt;=0,0,B40-B64))</f>
        <v>0</v>
      </c>
      <c r="C42" s="232">
        <f>IF($L$47&gt;0,IF(C40-C48&lt;=0,0,C40-C48),IF(C40-C64&lt;=0,0,C40-C64))</f>
        <v>0</v>
      </c>
      <c r="D42" s="233">
        <f t="shared" ref="D42" si="20">SUM(B42:C42)</f>
        <v>0</v>
      </c>
      <c r="E42" s="234">
        <f t="shared" ref="E42:K42" si="21">IF($L$47&gt;0,IF(E40-E48&lt;=0,0,E40-E48),IF(E40-E64&lt;=0,0,E40-E64))</f>
        <v>0</v>
      </c>
      <c r="F42" s="232">
        <f t="shared" si="21"/>
        <v>0</v>
      </c>
      <c r="G42" s="232">
        <f t="shared" si="21"/>
        <v>0</v>
      </c>
      <c r="H42" s="232">
        <f t="shared" si="21"/>
        <v>0</v>
      </c>
      <c r="I42" s="232">
        <f t="shared" si="21"/>
        <v>0</v>
      </c>
      <c r="J42" s="232">
        <f t="shared" si="21"/>
        <v>0</v>
      </c>
      <c r="K42" s="235">
        <f t="shared" si="21"/>
        <v>0</v>
      </c>
      <c r="L42" s="236">
        <f>SUM(D42:K42)</f>
        <v>0</v>
      </c>
      <c r="M42" s="237"/>
    </row>
    <row r="43" spans="1:14" s="126" customFormat="1" ht="27.95" customHeight="1">
      <c r="A43" s="251"/>
      <c r="B43" s="239"/>
      <c r="C43" s="240"/>
      <c r="D43" s="241"/>
      <c r="E43" s="242"/>
      <c r="F43" s="240"/>
      <c r="G43" s="240"/>
      <c r="H43" s="240"/>
      <c r="I43" s="240"/>
      <c r="J43" s="240"/>
      <c r="K43" s="243"/>
      <c r="L43" s="260"/>
      <c r="M43" s="237"/>
    </row>
    <row r="44" spans="1:14" s="126" customFormat="1" ht="27.95" customHeight="1" thickBot="1">
      <c r="A44" s="261" t="s">
        <v>101</v>
      </c>
      <c r="B44" s="262">
        <f>B40-B42</f>
        <v>0</v>
      </c>
      <c r="C44" s="263">
        <f t="shared" ref="C44:K44" si="22">C40-C42</f>
        <v>0</v>
      </c>
      <c r="D44" s="264">
        <f t="shared" ref="D44" si="23">SUM(B44:C44)</f>
        <v>0</v>
      </c>
      <c r="E44" s="265">
        <f t="shared" si="22"/>
        <v>0</v>
      </c>
      <c r="F44" s="263">
        <f t="shared" si="22"/>
        <v>0</v>
      </c>
      <c r="G44" s="263">
        <f t="shared" si="22"/>
        <v>0</v>
      </c>
      <c r="H44" s="263">
        <f t="shared" ref="H44:J44" si="24">H40-H42</f>
        <v>0</v>
      </c>
      <c r="I44" s="263">
        <f t="shared" si="24"/>
        <v>0</v>
      </c>
      <c r="J44" s="263">
        <f t="shared" si="24"/>
        <v>0</v>
      </c>
      <c r="K44" s="266">
        <f t="shared" si="22"/>
        <v>0</v>
      </c>
      <c r="L44" s="267">
        <f>SUM(D44:K44)</f>
        <v>0</v>
      </c>
      <c r="M44" s="268"/>
    </row>
    <row r="45" spans="1:14" s="126" customFormat="1" ht="39.950000000000003" customHeight="1" thickBot="1">
      <c r="A45" s="214"/>
      <c r="B45" s="416"/>
      <c r="C45" s="416"/>
      <c r="D45" s="416"/>
      <c r="E45" s="416"/>
      <c r="F45" s="416"/>
      <c r="G45" s="416"/>
      <c r="H45" s="416"/>
      <c r="I45" s="416"/>
      <c r="J45" s="416"/>
      <c r="K45" s="416"/>
      <c r="L45" s="416"/>
      <c r="M45" s="214"/>
    </row>
    <row r="46" spans="1:14" ht="27.95" customHeight="1">
      <c r="A46" s="445" t="s">
        <v>281</v>
      </c>
      <c r="B46" s="446"/>
      <c r="C46" s="446"/>
      <c r="D46" s="446"/>
      <c r="E46" s="446"/>
      <c r="F46" s="446"/>
      <c r="G46" s="446"/>
      <c r="H46" s="446"/>
      <c r="I46" s="446"/>
      <c r="J46" s="446"/>
      <c r="K46" s="446"/>
      <c r="L46" s="446"/>
      <c r="M46" s="448"/>
      <c r="N46" s="447"/>
    </row>
    <row r="47" spans="1:14" ht="27.95" customHeight="1">
      <c r="A47" s="465" t="s">
        <v>282</v>
      </c>
      <c r="B47" s="327"/>
      <c r="C47" s="327"/>
      <c r="D47" s="232">
        <f t="shared" ref="D47:D49" si="25">SUM(B47:C47)</f>
        <v>0</v>
      </c>
      <c r="E47" s="327"/>
      <c r="F47" s="327"/>
      <c r="G47" s="327"/>
      <c r="H47" s="327"/>
      <c r="I47" s="327"/>
      <c r="J47" s="327"/>
      <c r="K47" s="327"/>
      <c r="L47" s="452">
        <f>SUM(D47:K47)</f>
        <v>0</v>
      </c>
      <c r="M47" s="449"/>
    </row>
    <row r="48" spans="1:14" ht="27.95" customHeight="1">
      <c r="A48" s="465" t="s">
        <v>283</v>
      </c>
      <c r="B48" s="443">
        <f>B64-B47</f>
        <v>0</v>
      </c>
      <c r="C48" s="443">
        <f>C64-C47</f>
        <v>0</v>
      </c>
      <c r="D48" s="443">
        <f t="shared" si="25"/>
        <v>0</v>
      </c>
      <c r="E48" s="443">
        <f t="shared" ref="E48:K48" si="26">E64-E47</f>
        <v>0</v>
      </c>
      <c r="F48" s="443">
        <f t="shared" si="26"/>
        <v>0</v>
      </c>
      <c r="G48" s="443">
        <f t="shared" si="26"/>
        <v>0</v>
      </c>
      <c r="H48" s="443">
        <f t="shared" si="26"/>
        <v>0</v>
      </c>
      <c r="I48" s="443">
        <f t="shared" si="26"/>
        <v>0</v>
      </c>
      <c r="J48" s="443">
        <f t="shared" si="26"/>
        <v>0</v>
      </c>
      <c r="K48" s="443">
        <f t="shared" si="26"/>
        <v>0</v>
      </c>
      <c r="L48" s="443">
        <f t="shared" ref="L48:L49" si="27">SUM(D48:K48)</f>
        <v>0</v>
      </c>
      <c r="M48" s="453"/>
      <c r="N48" s="442"/>
    </row>
    <row r="49" spans="1:14" ht="27.95" customHeight="1" thickBot="1">
      <c r="A49" s="466" t="s">
        <v>281</v>
      </c>
      <c r="B49" s="450">
        <f>IF(B48-B44&lt;0,0,B48-B44)</f>
        <v>0</v>
      </c>
      <c r="C49" s="450">
        <f>IF(C48-C44&lt;0,0,C48-C44)</f>
        <v>0</v>
      </c>
      <c r="D49" s="450">
        <f t="shared" si="25"/>
        <v>0</v>
      </c>
      <c r="E49" s="450">
        <f t="shared" ref="E49:K49" si="28">IF(E48-E44&lt;0,0,E48-E44)</f>
        <v>0</v>
      </c>
      <c r="F49" s="450">
        <f t="shared" si="28"/>
        <v>0</v>
      </c>
      <c r="G49" s="450">
        <f t="shared" si="28"/>
        <v>0</v>
      </c>
      <c r="H49" s="450">
        <f t="shared" si="28"/>
        <v>0</v>
      </c>
      <c r="I49" s="450">
        <f t="shared" si="28"/>
        <v>0</v>
      </c>
      <c r="J49" s="450">
        <f t="shared" si="28"/>
        <v>0</v>
      </c>
      <c r="K49" s="450">
        <f t="shared" si="28"/>
        <v>0</v>
      </c>
      <c r="L49" s="450">
        <f t="shared" si="27"/>
        <v>0</v>
      </c>
      <c r="M49" s="451"/>
      <c r="N49" s="442"/>
    </row>
    <row r="50" spans="1:14" s="126" customFormat="1" ht="45" customHeight="1" thickBot="1">
      <c r="A50" s="127"/>
      <c r="B50" s="144"/>
      <c r="C50" s="144"/>
      <c r="D50" s="145"/>
      <c r="E50" s="144"/>
      <c r="F50" s="144"/>
      <c r="G50" s="144"/>
      <c r="H50" s="144"/>
      <c r="I50" s="144"/>
      <c r="J50" s="144"/>
      <c r="K50" s="144"/>
      <c r="L50" s="144"/>
      <c r="M50" s="128"/>
    </row>
    <row r="51" spans="1:14" s="126" customFormat="1" ht="18" customHeight="1" thickBot="1">
      <c r="A51" s="191" t="s">
        <v>97</v>
      </c>
      <c r="B51" s="192"/>
      <c r="C51" s="192"/>
      <c r="D51" s="192"/>
      <c r="E51" s="192"/>
      <c r="F51" s="192"/>
      <c r="G51" s="192"/>
      <c r="H51" s="192"/>
      <c r="I51" s="192"/>
      <c r="J51" s="192"/>
      <c r="K51" s="192"/>
      <c r="L51" s="192"/>
      <c r="M51" s="193"/>
    </row>
    <row r="52" spans="1:14" s="126" customFormat="1" ht="34.9" customHeight="1">
      <c r="A52" s="562" t="s">
        <v>111</v>
      </c>
      <c r="B52" s="564" t="s">
        <v>112</v>
      </c>
      <c r="C52" s="565"/>
      <c r="D52" s="566"/>
      <c r="E52" s="580" t="s">
        <v>113</v>
      </c>
      <c r="F52" s="581"/>
      <c r="G52" s="581"/>
      <c r="H52" s="582" t="s">
        <v>113</v>
      </c>
      <c r="I52" s="581"/>
      <c r="J52" s="581"/>
      <c r="K52" s="583"/>
      <c r="L52" s="576" t="s">
        <v>160</v>
      </c>
      <c r="M52" s="578" t="s">
        <v>161</v>
      </c>
    </row>
    <row r="53" spans="1:14" s="126" customFormat="1" ht="65.25" customHeight="1">
      <c r="A53" s="563"/>
      <c r="B53" s="270" t="str">
        <f t="shared" ref="B53:K53" si="29">IF(B11="","",B11)</f>
        <v/>
      </c>
      <c r="C53" s="271" t="str">
        <f t="shared" si="29"/>
        <v/>
      </c>
      <c r="D53" s="272" t="str">
        <f t="shared" si="29"/>
        <v/>
      </c>
      <c r="E53" s="273" t="str">
        <f t="shared" si="29"/>
        <v/>
      </c>
      <c r="F53" s="273" t="str">
        <f t="shared" si="29"/>
        <v/>
      </c>
      <c r="G53" s="273" t="str">
        <f t="shared" si="29"/>
        <v/>
      </c>
      <c r="H53" s="271" t="str">
        <f t="shared" si="29"/>
        <v/>
      </c>
      <c r="I53" s="273" t="str">
        <f t="shared" si="29"/>
        <v/>
      </c>
      <c r="J53" s="273" t="str">
        <f t="shared" si="29"/>
        <v/>
      </c>
      <c r="K53" s="273" t="str">
        <f t="shared" si="29"/>
        <v/>
      </c>
      <c r="L53" s="577"/>
      <c r="M53" s="579"/>
    </row>
    <row r="54" spans="1:14" s="126" customFormat="1" ht="27.95" customHeight="1">
      <c r="A54" s="230" t="s">
        <v>78</v>
      </c>
      <c r="B54" s="231">
        <f t="shared" ref="B54:K54" si="30">SUM(B55:B58)</f>
        <v>0</v>
      </c>
      <c r="C54" s="232">
        <f t="shared" si="30"/>
        <v>0</v>
      </c>
      <c r="D54" s="233">
        <f>SUM(B54:C54)</f>
        <v>0</v>
      </c>
      <c r="E54" s="234">
        <f t="shared" si="30"/>
        <v>0</v>
      </c>
      <c r="F54" s="232">
        <f t="shared" si="30"/>
        <v>0</v>
      </c>
      <c r="G54" s="232">
        <f t="shared" si="30"/>
        <v>0</v>
      </c>
      <c r="H54" s="232">
        <f t="shared" si="30"/>
        <v>0</v>
      </c>
      <c r="I54" s="232">
        <f t="shared" si="30"/>
        <v>0</v>
      </c>
      <c r="J54" s="232">
        <f t="shared" si="30"/>
        <v>0</v>
      </c>
      <c r="K54" s="232">
        <f t="shared" si="30"/>
        <v>0</v>
      </c>
      <c r="L54" s="236">
        <f>SUM(D54:K54)</f>
        <v>0</v>
      </c>
      <c r="M54" s="237"/>
      <c r="N54" s="125"/>
    </row>
    <row r="55" spans="1:14" s="126" customFormat="1" ht="27.95" customHeight="1">
      <c r="A55" s="245" t="s">
        <v>98</v>
      </c>
      <c r="B55" s="239"/>
      <c r="C55" s="240"/>
      <c r="D55" s="233">
        <f t="shared" ref="D55:D58" si="31">SUM(B55:C55)</f>
        <v>0</v>
      </c>
      <c r="E55" s="242"/>
      <c r="F55" s="240"/>
      <c r="G55" s="240"/>
      <c r="H55" s="240"/>
      <c r="I55" s="240"/>
      <c r="J55" s="240"/>
      <c r="K55" s="240"/>
      <c r="L55" s="236">
        <f>SUM(D55:K55)</f>
        <v>0</v>
      </c>
      <c r="M55" s="237"/>
    </row>
    <row r="56" spans="1:14" s="126" customFormat="1" ht="27.95" customHeight="1">
      <c r="A56" s="245" t="s">
        <v>99</v>
      </c>
      <c r="B56" s="239"/>
      <c r="C56" s="240"/>
      <c r="D56" s="233">
        <f t="shared" si="31"/>
        <v>0</v>
      </c>
      <c r="E56" s="242"/>
      <c r="F56" s="240"/>
      <c r="G56" s="240"/>
      <c r="H56" s="240"/>
      <c r="I56" s="240"/>
      <c r="J56" s="240"/>
      <c r="K56" s="240"/>
      <c r="L56" s="236">
        <f t="shared" ref="L56:L64" si="32">SUM(D56:K56)</f>
        <v>0</v>
      </c>
      <c r="M56" s="237"/>
    </row>
    <row r="57" spans="1:14" s="126" customFormat="1" ht="27.95" customHeight="1">
      <c r="A57" s="245" t="s">
        <v>144</v>
      </c>
      <c r="B57" s="239"/>
      <c r="C57" s="240"/>
      <c r="D57" s="233">
        <f t="shared" si="31"/>
        <v>0</v>
      </c>
      <c r="E57" s="242"/>
      <c r="F57" s="240"/>
      <c r="G57" s="240"/>
      <c r="H57" s="240"/>
      <c r="I57" s="240"/>
      <c r="J57" s="240"/>
      <c r="K57" s="240"/>
      <c r="L57" s="236">
        <f t="shared" si="32"/>
        <v>0</v>
      </c>
      <c r="M57" s="237"/>
    </row>
    <row r="58" spans="1:14" s="126" customFormat="1" ht="27.95" customHeight="1">
      <c r="A58" s="245" t="s">
        <v>86</v>
      </c>
      <c r="B58" s="239"/>
      <c r="C58" s="240"/>
      <c r="D58" s="233">
        <f t="shared" si="31"/>
        <v>0</v>
      </c>
      <c r="E58" s="242"/>
      <c r="F58" s="240"/>
      <c r="G58" s="240"/>
      <c r="H58" s="240"/>
      <c r="I58" s="240"/>
      <c r="J58" s="240"/>
      <c r="K58" s="240"/>
      <c r="L58" s="236">
        <f>SUM(D58:K58)</f>
        <v>0</v>
      </c>
      <c r="M58" s="237"/>
    </row>
    <row r="59" spans="1:14" s="126" customFormat="1" ht="27.95" customHeight="1">
      <c r="A59" s="245"/>
      <c r="B59" s="239"/>
      <c r="C59" s="240"/>
      <c r="D59" s="241"/>
      <c r="E59" s="242"/>
      <c r="F59" s="240"/>
      <c r="G59" s="240"/>
      <c r="H59" s="240"/>
      <c r="I59" s="240"/>
      <c r="J59" s="240"/>
      <c r="K59" s="240"/>
      <c r="L59" s="244"/>
      <c r="M59" s="237"/>
    </row>
    <row r="60" spans="1:14" s="126" customFormat="1" ht="27.95" customHeight="1">
      <c r="A60" s="250" t="s">
        <v>85</v>
      </c>
      <c r="B60" s="239"/>
      <c r="C60" s="240"/>
      <c r="D60" s="233">
        <f>SUM(B60:C60)</f>
        <v>0</v>
      </c>
      <c r="E60" s="242"/>
      <c r="F60" s="240"/>
      <c r="G60" s="240"/>
      <c r="H60" s="240"/>
      <c r="I60" s="240"/>
      <c r="J60" s="240"/>
      <c r="K60" s="240"/>
      <c r="L60" s="236">
        <f t="shared" si="32"/>
        <v>0</v>
      </c>
      <c r="M60" s="237"/>
    </row>
    <row r="61" spans="1:14" s="126" customFormat="1" ht="60" customHeight="1">
      <c r="A61" s="251"/>
      <c r="B61" s="239"/>
      <c r="C61" s="240"/>
      <c r="D61" s="241"/>
      <c r="E61" s="242"/>
      <c r="F61" s="240"/>
      <c r="G61" s="240"/>
      <c r="H61" s="240"/>
      <c r="I61" s="240"/>
      <c r="J61" s="240"/>
      <c r="K61" s="240"/>
      <c r="L61" s="256"/>
      <c r="M61" s="237"/>
    </row>
    <row r="62" spans="1:14" s="126" customFormat="1" ht="27.95" customHeight="1">
      <c r="A62" s="257" t="str">
        <f>IF($B$3="有","一般管理費","")</f>
        <v/>
      </c>
      <c r="B62" s="239"/>
      <c r="C62" s="240"/>
      <c r="D62" s="233" t="str">
        <f>IF(A38="","",SUM(B62:C62))</f>
        <v/>
      </c>
      <c r="E62" s="242"/>
      <c r="F62" s="240"/>
      <c r="G62" s="240"/>
      <c r="H62" s="240"/>
      <c r="I62" s="240"/>
      <c r="J62" s="240"/>
      <c r="K62" s="240"/>
      <c r="L62" s="236">
        <f t="shared" si="32"/>
        <v>0</v>
      </c>
      <c r="M62" s="237"/>
    </row>
    <row r="63" spans="1:14" s="126" customFormat="1" ht="60" customHeight="1">
      <c r="A63" s="251"/>
      <c r="B63" s="231" t="str">
        <f>IF(AND($A$38="",B62&lt;&gt;""),"研究管理運営機関の設置「有」が選択されていませんので、金額の入力はできません。","")</f>
        <v/>
      </c>
      <c r="C63" s="232" t="str">
        <f t="shared" ref="C63:K63" si="33">IF(AND($A$38="",C62&lt;&gt;""),"研究管理運営機関の設置「有」が選択されていませんので、金額の入力はできません。","")</f>
        <v/>
      </c>
      <c r="D63" s="233" t="str">
        <f t="shared" si="33"/>
        <v/>
      </c>
      <c r="E63" s="234" t="str">
        <f t="shared" si="33"/>
        <v/>
      </c>
      <c r="F63" s="232" t="str">
        <f t="shared" si="33"/>
        <v/>
      </c>
      <c r="G63" s="232" t="str">
        <f t="shared" si="33"/>
        <v/>
      </c>
      <c r="H63" s="232" t="str">
        <f t="shared" si="33"/>
        <v/>
      </c>
      <c r="I63" s="232" t="str">
        <f t="shared" si="33"/>
        <v/>
      </c>
      <c r="J63" s="232" t="str">
        <f t="shared" si="33"/>
        <v/>
      </c>
      <c r="K63" s="232" t="str">
        <f t="shared" si="33"/>
        <v/>
      </c>
      <c r="L63" s="269"/>
      <c r="M63" s="237"/>
    </row>
    <row r="64" spans="1:14" s="126" customFormat="1" ht="27.95" customHeight="1" thickBot="1">
      <c r="A64" s="261" t="s">
        <v>165</v>
      </c>
      <c r="B64" s="262">
        <f t="shared" ref="B64:K64" si="34">B54+B60+B62</f>
        <v>0</v>
      </c>
      <c r="C64" s="263">
        <f t="shared" si="34"/>
        <v>0</v>
      </c>
      <c r="D64" s="264">
        <f>SUM(D54,D60,D62)</f>
        <v>0</v>
      </c>
      <c r="E64" s="265">
        <f t="shared" si="34"/>
        <v>0</v>
      </c>
      <c r="F64" s="263">
        <f t="shared" si="34"/>
        <v>0</v>
      </c>
      <c r="G64" s="263">
        <f t="shared" si="34"/>
        <v>0</v>
      </c>
      <c r="H64" s="263">
        <f t="shared" si="34"/>
        <v>0</v>
      </c>
      <c r="I64" s="263">
        <f t="shared" si="34"/>
        <v>0</v>
      </c>
      <c r="J64" s="263">
        <f t="shared" si="34"/>
        <v>0</v>
      </c>
      <c r="K64" s="263">
        <f t="shared" si="34"/>
        <v>0</v>
      </c>
      <c r="L64" s="267">
        <f t="shared" si="32"/>
        <v>0</v>
      </c>
      <c r="M64" s="268"/>
    </row>
  </sheetData>
  <sheetProtection sheet="1" insertColumns="0" insertRows="0" deleteColumns="0" deleteRows="0"/>
  <mergeCells count="16">
    <mergeCell ref="E10:G10"/>
    <mergeCell ref="B5:F5"/>
    <mergeCell ref="B6:F6"/>
    <mergeCell ref="L52:L53"/>
    <mergeCell ref="M52:M53"/>
    <mergeCell ref="E52:G52"/>
    <mergeCell ref="H52:K52"/>
    <mergeCell ref="L10:L11"/>
    <mergeCell ref="M10:M11"/>
    <mergeCell ref="H10:K10"/>
    <mergeCell ref="E7:F7"/>
    <mergeCell ref="A52:A53"/>
    <mergeCell ref="B52:D52"/>
    <mergeCell ref="B7:C7"/>
    <mergeCell ref="A10:A11"/>
    <mergeCell ref="B10:D10"/>
  </mergeCells>
  <phoneticPr fontId="4"/>
  <conditionalFormatting sqref="B38:L39 B62:L63">
    <cfRule type="expression" dxfId="4" priority="54">
      <formula>AND($A$38="",B$37&lt;&gt;"")</formula>
    </cfRule>
  </conditionalFormatting>
  <conditionalFormatting sqref="B38:L39">
    <cfRule type="expression" dxfId="3" priority="40">
      <formula>B$38&gt;B$12*0.15</formula>
    </cfRule>
    <cfRule type="expression" dxfId="2" priority="44">
      <formula>B$37&gt;B$61</formula>
    </cfRule>
  </conditionalFormatting>
  <conditionalFormatting sqref="B36:L37">
    <cfRule type="expression" dxfId="1" priority="14">
      <formula>B$36&gt;B$12*0.3</formula>
    </cfRule>
    <cfRule type="expression" dxfId="0" priority="15">
      <formula>B$36&gt;B$60</formula>
    </cfRule>
  </conditionalFormatting>
  <dataValidations count="2">
    <dataValidation imeMode="on" allowBlank="1" showInputMessage="1" showErrorMessage="1" sqref="B11:K11" xr:uid="{00000000-0002-0000-0100-000000000000}"/>
    <dataValidation type="list" allowBlank="1" showInputMessage="1" showErrorMessage="1" sqref="B3" xr:uid="{00000000-0002-0000-0100-000001000000}">
      <formula1>"有,無"</formula1>
    </dataValidation>
  </dataValidations>
  <pageMargins left="0.70866141732283472" right="0.70866141732283472" top="0.55118110236220474" bottom="0.15748031496062992" header="0.31496062992125984" footer="0.31496062992125984"/>
  <pageSetup paperSize="9" scale="54" fitToWidth="2" fitToHeight="0" pageOrder="overThenDown" orientation="portrait" r:id="rId1"/>
  <headerFooter>
    <oddFooter>&amp;L&amp;F&amp;R&amp;P / &amp;N</oddFooter>
  </headerFooter>
  <rowBreaks count="1" manualBreakCount="1">
    <brk id="4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2"/>
  <sheetViews>
    <sheetView view="pageBreakPreview" zoomScale="90" zoomScaleNormal="100" zoomScaleSheetLayoutView="90" workbookViewId="0">
      <selection activeCell="B14" sqref="B14"/>
    </sheetView>
  </sheetViews>
  <sheetFormatPr defaultColWidth="8.875" defaultRowHeight="13.5"/>
  <cols>
    <col min="1" max="1" width="39.375" style="126" customWidth="1"/>
    <col min="2" max="7" width="20.625" style="126" customWidth="1"/>
    <col min="8" max="16384" width="8.875" style="126"/>
  </cols>
  <sheetData>
    <row r="1" spans="1:7" ht="20.100000000000001" customHeight="1">
      <c r="A1" s="217" t="s">
        <v>55</v>
      </c>
    </row>
    <row r="2" spans="1:7" ht="30" customHeight="1">
      <c r="A2" s="218"/>
      <c r="B2" s="135"/>
      <c r="C2" s="136"/>
      <c r="D2" s="136"/>
      <c r="E2" s="136"/>
      <c r="F2" s="137"/>
      <c r="G2" s="137"/>
    </row>
    <row r="3" spans="1:7" ht="18" customHeight="1">
      <c r="A3" s="135"/>
      <c r="B3" s="135"/>
      <c r="C3" s="136"/>
      <c r="D3" s="136"/>
      <c r="E3" s="136"/>
      <c r="F3" s="137"/>
      <c r="G3" s="137"/>
    </row>
    <row r="4" spans="1:7" ht="22.35" customHeight="1">
      <c r="A4" s="310" t="s">
        <v>36</v>
      </c>
      <c r="B4" s="592" t="str">
        <f>IF('様式Ⅲ－３'!B30="","",'様式Ⅲ－３'!B30)</f>
        <v/>
      </c>
      <c r="C4" s="592"/>
      <c r="D4" s="592"/>
      <c r="E4" s="592"/>
      <c r="F4" s="592"/>
      <c r="G4" s="437"/>
    </row>
    <row r="5" spans="1:7" ht="22.35" customHeight="1">
      <c r="A5" s="310" t="s">
        <v>37</v>
      </c>
      <c r="B5" s="592" t="str">
        <f>IF('様式Ⅲ－３'!F16="","",'様式Ⅲ－３'!F16)</f>
        <v>（コンソーシアム名）</v>
      </c>
      <c r="C5" s="592"/>
      <c r="D5" s="592"/>
      <c r="E5" s="592"/>
      <c r="F5" s="592"/>
      <c r="G5" s="437"/>
    </row>
    <row r="6" spans="1:7" ht="22.35" customHeight="1">
      <c r="A6" s="310" t="s">
        <v>38</v>
      </c>
      <c r="B6" s="595" t="str">
        <f>'様式Ⅲ－３'!B34</f>
        <v>開始：令和　年　月　日</v>
      </c>
      <c r="C6" s="595"/>
      <c r="D6" s="421" t="s">
        <v>242</v>
      </c>
      <c r="E6" s="596" t="str">
        <f>'様式Ⅲ－３'!B35</f>
        <v>完了：令和　年　月　日</v>
      </c>
      <c r="F6" s="596"/>
      <c r="G6" s="274"/>
    </row>
    <row r="7" spans="1:7" ht="18.600000000000001" customHeight="1">
      <c r="A7" s="137"/>
      <c r="B7" s="137"/>
      <c r="C7" s="137"/>
      <c r="D7" s="137"/>
      <c r="E7" s="137"/>
      <c r="F7" s="137"/>
      <c r="G7" s="137"/>
    </row>
    <row r="8" spans="1:7" ht="31.35" customHeight="1" thickBot="1">
      <c r="A8" s="138" t="s">
        <v>96</v>
      </c>
      <c r="B8" s="137"/>
      <c r="C8" s="137"/>
      <c r="D8" s="137"/>
      <c r="E8" s="137"/>
      <c r="F8" s="137"/>
    </row>
    <row r="9" spans="1:7" ht="31.35" customHeight="1">
      <c r="A9" s="597" t="s">
        <v>111</v>
      </c>
      <c r="B9" s="593" t="s">
        <v>112</v>
      </c>
      <c r="C9" s="594"/>
      <c r="D9" s="584" t="s">
        <v>39</v>
      </c>
      <c r="E9" s="598" t="s">
        <v>40</v>
      </c>
    </row>
    <row r="10" spans="1:7" ht="65.25" customHeight="1">
      <c r="A10" s="597"/>
      <c r="B10" s="332" t="str">
        <f>'添付 委託費集計表'!B11&amp;""</f>
        <v/>
      </c>
      <c r="C10" s="333" t="str">
        <f>'添付 委託費集計表'!C11&amp;""</f>
        <v/>
      </c>
      <c r="D10" s="585"/>
      <c r="E10" s="599"/>
    </row>
    <row r="11" spans="1:7" ht="27.95" customHeight="1">
      <c r="A11" s="275" t="s">
        <v>78</v>
      </c>
      <c r="B11" s="231">
        <f>B13+B17+B21+B26</f>
        <v>0</v>
      </c>
      <c r="C11" s="232">
        <f>C13+C17+C21+C26</f>
        <v>0</v>
      </c>
      <c r="D11" s="236">
        <f>SUM(B11:C11)</f>
        <v>0</v>
      </c>
      <c r="E11" s="276"/>
    </row>
    <row r="12" spans="1:7" ht="27.95" customHeight="1">
      <c r="A12" s="277"/>
      <c r="B12" s="239"/>
      <c r="C12" s="240"/>
      <c r="D12" s="244"/>
      <c r="E12" s="276"/>
    </row>
    <row r="13" spans="1:7" ht="27.95" customHeight="1">
      <c r="A13" s="278" t="s">
        <v>75</v>
      </c>
      <c r="B13" s="279">
        <f>SUM(B14:B15)</f>
        <v>0</v>
      </c>
      <c r="C13" s="232">
        <f>SUM(C14:C15)</f>
        <v>0</v>
      </c>
      <c r="D13" s="236">
        <f t="shared" ref="D13:D15" si="0">SUM(B13:C13)</f>
        <v>0</v>
      </c>
      <c r="E13" s="276"/>
    </row>
    <row r="14" spans="1:7" ht="27.95" customHeight="1">
      <c r="A14" s="280" t="s">
        <v>142</v>
      </c>
      <c r="B14" s="239"/>
      <c r="C14" s="240"/>
      <c r="D14" s="236">
        <f t="shared" si="0"/>
        <v>0</v>
      </c>
      <c r="E14" s="276"/>
    </row>
    <row r="15" spans="1:7" ht="27.95" customHeight="1">
      <c r="A15" s="280" t="s">
        <v>143</v>
      </c>
      <c r="B15" s="239"/>
      <c r="C15" s="240"/>
      <c r="D15" s="236">
        <f t="shared" si="0"/>
        <v>0</v>
      </c>
      <c r="E15" s="276"/>
    </row>
    <row r="16" spans="1:7" ht="27.95" customHeight="1">
      <c r="A16" s="277"/>
      <c r="B16" s="239"/>
      <c r="C16" s="240"/>
      <c r="D16" s="244"/>
      <c r="E16" s="276"/>
    </row>
    <row r="17" spans="1:5" ht="27.95" customHeight="1">
      <c r="A17" s="278" t="s">
        <v>76</v>
      </c>
      <c r="B17" s="231">
        <f>SUM(B18:B19)</f>
        <v>0</v>
      </c>
      <c r="C17" s="232">
        <f t="shared" ref="C17" si="1">SUM(C18:C19)</f>
        <v>0</v>
      </c>
      <c r="D17" s="236">
        <f t="shared" ref="D17:D19" si="2">SUM(B17:C17)</f>
        <v>0</v>
      </c>
      <c r="E17" s="276"/>
    </row>
    <row r="18" spans="1:5" ht="27.95" customHeight="1">
      <c r="A18" s="280" t="s">
        <v>140</v>
      </c>
      <c r="B18" s="239"/>
      <c r="C18" s="240"/>
      <c r="D18" s="236">
        <f t="shared" si="2"/>
        <v>0</v>
      </c>
      <c r="E18" s="276"/>
    </row>
    <row r="19" spans="1:5" ht="27.95" customHeight="1">
      <c r="A19" s="280" t="s">
        <v>141</v>
      </c>
      <c r="B19" s="239"/>
      <c r="C19" s="240"/>
      <c r="D19" s="236">
        <f t="shared" si="2"/>
        <v>0</v>
      </c>
      <c r="E19" s="276"/>
    </row>
    <row r="20" spans="1:5" ht="27.95" customHeight="1">
      <c r="A20" s="277"/>
      <c r="B20" s="239"/>
      <c r="C20" s="240"/>
      <c r="D20" s="244"/>
      <c r="E20" s="276"/>
    </row>
    <row r="21" spans="1:5" ht="27.95" customHeight="1">
      <c r="A21" s="278" t="s">
        <v>108</v>
      </c>
      <c r="B21" s="231">
        <f>SUM(B22:B24)</f>
        <v>0</v>
      </c>
      <c r="C21" s="232">
        <f t="shared" ref="C21" si="3">SUM(C22:C24)</f>
        <v>0</v>
      </c>
      <c r="D21" s="236">
        <f t="shared" ref="D21:D24" si="4">SUM(B21:C21)</f>
        <v>0</v>
      </c>
      <c r="E21" s="276"/>
    </row>
    <row r="22" spans="1:5" ht="27.95" customHeight="1">
      <c r="A22" s="281" t="s">
        <v>196</v>
      </c>
      <c r="B22" s="239"/>
      <c r="C22" s="240"/>
      <c r="D22" s="236">
        <f t="shared" si="4"/>
        <v>0</v>
      </c>
      <c r="E22" s="276"/>
    </row>
    <row r="23" spans="1:5" ht="27.95" customHeight="1">
      <c r="A23" s="280" t="s">
        <v>197</v>
      </c>
      <c r="B23" s="239"/>
      <c r="C23" s="240"/>
      <c r="D23" s="236">
        <f t="shared" si="4"/>
        <v>0</v>
      </c>
      <c r="E23" s="276"/>
    </row>
    <row r="24" spans="1:5" ht="27.95" customHeight="1">
      <c r="A24" s="280" t="s">
        <v>198</v>
      </c>
      <c r="B24" s="239"/>
      <c r="C24" s="240"/>
      <c r="D24" s="236">
        <f t="shared" si="4"/>
        <v>0</v>
      </c>
      <c r="E24" s="276"/>
    </row>
    <row r="25" spans="1:5" ht="27.95" customHeight="1">
      <c r="A25" s="282"/>
      <c r="B25" s="239"/>
      <c r="C25" s="240"/>
      <c r="D25" s="244"/>
      <c r="E25" s="276"/>
    </row>
    <row r="26" spans="1:5" ht="27.95" customHeight="1">
      <c r="A26" s="278" t="s">
        <v>109</v>
      </c>
      <c r="B26" s="231">
        <f>SUM(B27:B32)</f>
        <v>0</v>
      </c>
      <c r="C26" s="232">
        <f t="shared" ref="C26" si="5">SUM(C27:C32)</f>
        <v>0</v>
      </c>
      <c r="D26" s="236">
        <f t="shared" ref="D26:D32" si="6">SUM(B26:C26)</f>
        <v>0</v>
      </c>
      <c r="E26" s="276"/>
    </row>
    <row r="27" spans="1:5" ht="27.95" customHeight="1">
      <c r="A27" s="280" t="s">
        <v>275</v>
      </c>
      <c r="B27" s="239"/>
      <c r="C27" s="240"/>
      <c r="D27" s="236">
        <f t="shared" si="6"/>
        <v>0</v>
      </c>
      <c r="E27" s="276"/>
    </row>
    <row r="28" spans="1:5" ht="27.95" customHeight="1">
      <c r="A28" s="280" t="s">
        <v>276</v>
      </c>
      <c r="B28" s="239"/>
      <c r="C28" s="240"/>
      <c r="D28" s="236">
        <f t="shared" si="6"/>
        <v>0</v>
      </c>
      <c r="E28" s="276"/>
    </row>
    <row r="29" spans="1:5" ht="27.95" customHeight="1">
      <c r="A29" s="280" t="s">
        <v>277</v>
      </c>
      <c r="B29" s="239"/>
      <c r="C29" s="240"/>
      <c r="D29" s="236">
        <f t="shared" si="6"/>
        <v>0</v>
      </c>
      <c r="E29" s="276"/>
    </row>
    <row r="30" spans="1:5" ht="27.95" customHeight="1">
      <c r="A30" s="280" t="s">
        <v>278</v>
      </c>
      <c r="B30" s="239"/>
      <c r="C30" s="240"/>
      <c r="D30" s="236">
        <f t="shared" si="6"/>
        <v>0</v>
      </c>
      <c r="E30" s="276"/>
    </row>
    <row r="31" spans="1:5" ht="27.95" customHeight="1">
      <c r="A31" s="280" t="s">
        <v>279</v>
      </c>
      <c r="B31" s="239"/>
      <c r="C31" s="240"/>
      <c r="D31" s="236">
        <f t="shared" si="6"/>
        <v>0</v>
      </c>
      <c r="E31" s="276"/>
    </row>
    <row r="32" spans="1:5" ht="27.95" customHeight="1">
      <c r="A32" s="280" t="s">
        <v>77</v>
      </c>
      <c r="B32" s="239"/>
      <c r="C32" s="240"/>
      <c r="D32" s="236">
        <f t="shared" si="6"/>
        <v>0</v>
      </c>
      <c r="E32" s="276"/>
    </row>
    <row r="33" spans="1:6" ht="27.95" customHeight="1">
      <c r="A33" s="283"/>
      <c r="B33" s="239"/>
      <c r="C33" s="284"/>
      <c r="D33" s="244"/>
      <c r="E33" s="276"/>
    </row>
    <row r="34" spans="1:6" ht="27.95" customHeight="1">
      <c r="A34" s="285" t="s">
        <v>86</v>
      </c>
      <c r="B34" s="231">
        <f>SUM(B35:B36)</f>
        <v>0</v>
      </c>
      <c r="C34" s="286">
        <f>SUM(C35:C36)</f>
        <v>0</v>
      </c>
      <c r="D34" s="236">
        <f t="shared" ref="D34:D36" si="7">SUM(B34:C34)</f>
        <v>0</v>
      </c>
      <c r="E34" s="276"/>
    </row>
    <row r="35" spans="1:6" ht="27.95" customHeight="1">
      <c r="A35" s="287" t="s">
        <v>145</v>
      </c>
      <c r="B35" s="239"/>
      <c r="C35" s="284"/>
      <c r="D35" s="236">
        <f t="shared" si="7"/>
        <v>0</v>
      </c>
      <c r="E35" s="276"/>
    </row>
    <row r="36" spans="1:6" ht="27.95" customHeight="1">
      <c r="A36" s="287" t="s">
        <v>146</v>
      </c>
      <c r="B36" s="239"/>
      <c r="C36" s="284"/>
      <c r="D36" s="236">
        <f t="shared" si="7"/>
        <v>0</v>
      </c>
      <c r="E36" s="276"/>
    </row>
    <row r="37" spans="1:6" ht="27.95" customHeight="1">
      <c r="A37" s="282"/>
      <c r="B37" s="239"/>
      <c r="C37" s="284"/>
      <c r="D37" s="244"/>
      <c r="E37" s="276"/>
    </row>
    <row r="38" spans="1:6" ht="27.95" customHeight="1">
      <c r="A38" s="282"/>
      <c r="B38" s="239"/>
      <c r="C38" s="284"/>
      <c r="D38" s="244"/>
      <c r="E38" s="276"/>
    </row>
    <row r="39" spans="1:6" ht="27.95" customHeight="1">
      <c r="A39" s="282"/>
      <c r="B39" s="239"/>
      <c r="C39" s="284"/>
      <c r="D39" s="244"/>
      <c r="E39" s="276"/>
    </row>
    <row r="40" spans="1:6" ht="27.95" customHeight="1" thickBot="1">
      <c r="A40" s="288" t="s">
        <v>171</v>
      </c>
      <c r="B40" s="262">
        <f>B26+B21+B17+B13+B34</f>
        <v>0</v>
      </c>
      <c r="C40" s="263">
        <f>C26+C21+C17+C13+C34</f>
        <v>0</v>
      </c>
      <c r="D40" s="267">
        <f>SUM(B40:C40)</f>
        <v>0</v>
      </c>
      <c r="E40" s="289"/>
    </row>
    <row r="41" spans="1:6" ht="60" customHeight="1">
      <c r="A41" s="300" t="s">
        <v>110</v>
      </c>
      <c r="B41" s="301">
        <f t="shared" ref="B41:C41" si="8">ROUNDUP(B42/2,0)</f>
        <v>0</v>
      </c>
      <c r="C41" s="301">
        <f t="shared" si="8"/>
        <v>0</v>
      </c>
      <c r="D41" s="302">
        <f>SUM(B41:C41)</f>
        <v>0</v>
      </c>
      <c r="E41" s="143"/>
      <c r="F41" s="129"/>
    </row>
    <row r="42" spans="1:6" ht="27.95" customHeight="1">
      <c r="A42" s="303" t="s">
        <v>41</v>
      </c>
      <c r="B42" s="304">
        <f>'添付 委託費集計表'!B44</f>
        <v>0</v>
      </c>
      <c r="C42" s="304">
        <f>'添付 委託費集計表'!C44</f>
        <v>0</v>
      </c>
      <c r="D42" s="233">
        <f>SUM(B42:C42)</f>
        <v>0</v>
      </c>
      <c r="E42" s="143"/>
      <c r="F42" s="129"/>
    </row>
    <row r="43" spans="1:6" ht="27.95" customHeight="1">
      <c r="A43" s="303" t="s">
        <v>56</v>
      </c>
      <c r="B43" s="305"/>
      <c r="C43" s="305"/>
      <c r="D43" s="233">
        <f>SUM(B43:C43)</f>
        <v>0</v>
      </c>
      <c r="E43" s="143"/>
      <c r="F43" s="129"/>
    </row>
    <row r="44" spans="1:6" ht="27.95" customHeight="1" thickBot="1">
      <c r="A44" s="306" t="s">
        <v>102</v>
      </c>
      <c r="B44" s="307">
        <f>B40+B43-B41</f>
        <v>0</v>
      </c>
      <c r="C44" s="307">
        <f t="shared" ref="C44" si="9">C40+C43-C41</f>
        <v>0</v>
      </c>
      <c r="D44" s="264">
        <f>SUM(B44:C44)</f>
        <v>0</v>
      </c>
      <c r="E44" s="143"/>
      <c r="F44" s="129"/>
    </row>
    <row r="45" spans="1:6" ht="80.099999999999994" customHeight="1">
      <c r="A45" s="216"/>
      <c r="B45" s="299" t="str">
        <f>IF(B44=0,"",IF(B44&lt;0,"不足分を委託費から自己資金へ振り替えてください。","繰越承認申請手続きにより翌年度へ繰り越せる金額の限度額です。"))</f>
        <v/>
      </c>
      <c r="C45" s="299" t="str">
        <f>IF(C44=0,"",IF(C44&lt;0,"不足分を委託費から自己資金へ振り替えてください。","繰越承認申請手続きにより翌年度へ繰り越せる金額の限度額です。"))</f>
        <v/>
      </c>
      <c r="D45" s="215"/>
      <c r="E45" s="143"/>
    </row>
    <row r="46" spans="1:6" ht="45" customHeight="1">
      <c r="A46" s="132"/>
      <c r="B46" s="133"/>
      <c r="C46" s="134"/>
      <c r="D46" s="130"/>
      <c r="E46" s="131"/>
    </row>
    <row r="47" spans="1:6" ht="18" customHeight="1" thickBot="1">
      <c r="A47" s="290" t="s">
        <v>97</v>
      </c>
      <c r="B47" s="137"/>
      <c r="C47" s="137"/>
      <c r="D47" s="137"/>
      <c r="E47" s="137"/>
    </row>
    <row r="48" spans="1:6" ht="28.9" customHeight="1">
      <c r="A48" s="590" t="s">
        <v>111</v>
      </c>
      <c r="B48" s="593" t="s">
        <v>112</v>
      </c>
      <c r="C48" s="594"/>
      <c r="D48" s="584" t="s">
        <v>39</v>
      </c>
      <c r="E48" s="584" t="s">
        <v>40</v>
      </c>
    </row>
    <row r="49" spans="1:5" ht="65.25" customHeight="1">
      <c r="A49" s="591"/>
      <c r="B49" s="332" t="str">
        <f>IF(B10="","",B10)</f>
        <v/>
      </c>
      <c r="C49" s="333" t="str">
        <f>IF(C10="","",C10)</f>
        <v/>
      </c>
      <c r="D49" s="585"/>
      <c r="E49" s="585"/>
    </row>
    <row r="50" spans="1:5" ht="27.95" customHeight="1">
      <c r="A50" s="293" t="s">
        <v>78</v>
      </c>
      <c r="B50" s="234">
        <f>SUM(B51:B54)</f>
        <v>0</v>
      </c>
      <c r="C50" s="232">
        <f t="shared" ref="C50" si="10">SUM(C51:C54)</f>
        <v>0</v>
      </c>
      <c r="D50" s="236">
        <f>SUM(B50:C50)</f>
        <v>0</v>
      </c>
      <c r="E50" s="237"/>
    </row>
    <row r="51" spans="1:5" ht="27.95" customHeight="1">
      <c r="A51" s="248" t="s">
        <v>75</v>
      </c>
      <c r="B51" s="242"/>
      <c r="C51" s="240"/>
      <c r="D51" s="236">
        <f t="shared" ref="D51:D54" si="11">SUM(B51:C51)</f>
        <v>0</v>
      </c>
      <c r="E51" s="237"/>
    </row>
    <row r="52" spans="1:5" ht="27.95" customHeight="1">
      <c r="A52" s="248" t="s">
        <v>76</v>
      </c>
      <c r="B52" s="242"/>
      <c r="C52" s="240"/>
      <c r="D52" s="236">
        <f t="shared" si="11"/>
        <v>0</v>
      </c>
      <c r="E52" s="237"/>
    </row>
    <row r="53" spans="1:5" ht="27.95" customHeight="1">
      <c r="A53" s="248" t="s">
        <v>108</v>
      </c>
      <c r="B53" s="242"/>
      <c r="C53" s="240"/>
      <c r="D53" s="236">
        <f t="shared" si="11"/>
        <v>0</v>
      </c>
      <c r="E53" s="237"/>
    </row>
    <row r="54" spans="1:5" ht="27.95" customHeight="1">
      <c r="A54" s="248" t="s">
        <v>86</v>
      </c>
      <c r="B54" s="242"/>
      <c r="C54" s="240"/>
      <c r="D54" s="236">
        <f t="shared" si="11"/>
        <v>0</v>
      </c>
      <c r="E54" s="237"/>
    </row>
    <row r="55" spans="1:5" ht="27.95" customHeight="1">
      <c r="A55" s="294"/>
      <c r="B55" s="242"/>
      <c r="C55" s="240"/>
      <c r="D55" s="244"/>
      <c r="E55" s="237"/>
    </row>
    <row r="56" spans="1:5" ht="27.95" customHeight="1">
      <c r="A56" s="295" t="s">
        <v>86</v>
      </c>
      <c r="B56" s="234">
        <f>SUM(B57:B58)</f>
        <v>0</v>
      </c>
      <c r="C56" s="232">
        <f>SUM(C57:C58)</f>
        <v>0</v>
      </c>
      <c r="D56" s="236">
        <f t="shared" ref="D56:D58" si="12">SUM(B56:C56)</f>
        <v>0</v>
      </c>
      <c r="E56" s="237"/>
    </row>
    <row r="57" spans="1:5" ht="27.95" customHeight="1">
      <c r="A57" s="296" t="s">
        <v>145</v>
      </c>
      <c r="B57" s="242"/>
      <c r="C57" s="284"/>
      <c r="D57" s="236">
        <f t="shared" si="12"/>
        <v>0</v>
      </c>
      <c r="E57" s="237"/>
    </row>
    <row r="58" spans="1:5" ht="27.95" customHeight="1">
      <c r="A58" s="296" t="s">
        <v>146</v>
      </c>
      <c r="B58" s="242"/>
      <c r="C58" s="284"/>
      <c r="D58" s="236">
        <f t="shared" si="12"/>
        <v>0</v>
      </c>
      <c r="E58" s="237"/>
    </row>
    <row r="59" spans="1:5" ht="27.95" customHeight="1">
      <c r="A59" s="248"/>
      <c r="B59" s="242"/>
      <c r="C59" s="284"/>
      <c r="D59" s="244"/>
      <c r="E59" s="237"/>
    </row>
    <row r="60" spans="1:5" ht="27.95" customHeight="1">
      <c r="A60" s="248"/>
      <c r="B60" s="242"/>
      <c r="C60" s="284"/>
      <c r="D60" s="244"/>
      <c r="E60" s="237"/>
    </row>
    <row r="61" spans="1:5" ht="27.95" customHeight="1">
      <c r="A61" s="248"/>
      <c r="B61" s="242"/>
      <c r="C61" s="284"/>
      <c r="D61" s="244"/>
      <c r="E61" s="237"/>
    </row>
    <row r="62" spans="1:5" ht="27.95" customHeight="1" thickBot="1">
      <c r="A62" s="297" t="s">
        <v>172</v>
      </c>
      <c r="B62" s="265">
        <f>B50+B56</f>
        <v>0</v>
      </c>
      <c r="C62" s="263">
        <f>C50+C56</f>
        <v>0</v>
      </c>
      <c r="D62" s="291">
        <f>SUM(B62:C62)</f>
        <v>0</v>
      </c>
      <c r="E62" s="292"/>
    </row>
  </sheetData>
  <sheetProtection sheet="1" insertColumns="0" insertRows="0" deleteColumns="0" deleteRows="0"/>
  <mergeCells count="12">
    <mergeCell ref="A48:A49"/>
    <mergeCell ref="D48:D49"/>
    <mergeCell ref="B4:F4"/>
    <mergeCell ref="B5:F5"/>
    <mergeCell ref="E48:E49"/>
    <mergeCell ref="B9:C9"/>
    <mergeCell ref="B48:C48"/>
    <mergeCell ref="B6:C6"/>
    <mergeCell ref="E6:F6"/>
    <mergeCell ref="A9:A10"/>
    <mergeCell ref="D9:D10"/>
    <mergeCell ref="E9:E10"/>
  </mergeCells>
  <phoneticPr fontId="4"/>
  <dataValidations count="1">
    <dataValidation imeMode="on" allowBlank="1" showInputMessage="1" showErrorMessage="1" sqref="B10:C10" xr:uid="{00000000-0002-0000-0200-000000000000}"/>
  </dataValidations>
  <pageMargins left="0.70866141732283472" right="0.70866141732283472" top="0.15748031496062992" bottom="0.15748031496062992" header="0.31496062992125984" footer="0.31496062992125984"/>
  <pageSetup paperSize="9" scale="54" orientation="portrait" cellComments="asDisplayed" r:id="rId1"/>
  <headerFooter>
    <oddFooter>&amp;L&amp;F&amp;R&amp;P / &amp;N</oddFooter>
  </headerFooter>
  <rowBreaks count="1" manualBreakCount="1">
    <brk id="45" max="12" man="1"/>
  </rowBreaks>
  <colBreaks count="3" manualBreakCount="3">
    <brk id="7" max="74" man="1"/>
    <brk id="8" max="70" man="1"/>
    <brk id="9" max="7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6B0EC-A375-4283-A6C8-2707A07373B8}">
  <dimension ref="A1:BL107"/>
  <sheetViews>
    <sheetView workbookViewId="0"/>
  </sheetViews>
  <sheetFormatPr defaultColWidth="9" defaultRowHeight="15" customHeight="1"/>
  <cols>
    <col min="1" max="1" width="1.625" style="2" customWidth="1"/>
    <col min="2" max="9" width="8.875" style="2" customWidth="1"/>
    <col min="10" max="10" width="6.125" style="2" customWidth="1"/>
    <col min="11" max="11" width="4" style="2" customWidth="1"/>
    <col min="12" max="12" width="4.25" style="2" customWidth="1"/>
    <col min="13" max="13" width="1.5" style="2" customWidth="1"/>
    <col min="14" max="14" width="1.875" style="6" customWidth="1"/>
    <col min="15" max="15" width="1.5" style="6" customWidth="1"/>
    <col min="16" max="16" width="15.125" style="6" customWidth="1"/>
    <col min="17" max="18" width="13.125" style="6" customWidth="1"/>
    <col min="19" max="20" width="8.625" style="6" customWidth="1"/>
    <col min="21" max="21" width="15.625" style="6" customWidth="1"/>
    <col min="22" max="22" width="9.875" style="6" customWidth="1"/>
    <col min="23" max="23" width="2.875" style="6" customWidth="1"/>
    <col min="24" max="24" width="1.625" style="6" customWidth="1"/>
    <col min="25" max="25" width="1.875" style="6" customWidth="1"/>
    <col min="26" max="26" width="1.5" style="6" customWidth="1"/>
    <col min="27" max="27" width="15.125" style="6" customWidth="1"/>
    <col min="28" max="29" width="13.125" style="6" customWidth="1"/>
    <col min="30" max="31" width="8.625" style="6" customWidth="1"/>
    <col min="32" max="32" width="15.625" style="6" customWidth="1"/>
    <col min="33" max="33" width="9.875" style="6" customWidth="1"/>
    <col min="34" max="34" width="2.875" style="6" customWidth="1"/>
    <col min="35" max="37" width="1.625" style="6" customWidth="1"/>
    <col min="38" max="38" width="15.625" style="6" customWidth="1"/>
    <col min="39" max="40" width="13.125" style="6" customWidth="1"/>
    <col min="41" max="42" width="8.625" style="6" customWidth="1"/>
    <col min="43" max="43" width="27.25" style="6" customWidth="1"/>
    <col min="44" max="44" width="2.375" style="6" customWidth="1"/>
    <col min="45" max="46" width="1.625" style="6" customWidth="1"/>
    <col min="47" max="47" width="12.75" style="6" customWidth="1"/>
    <col min="48" max="48" width="10.75" style="6" customWidth="1"/>
    <col min="49" max="49" width="4.75" style="6" customWidth="1"/>
    <col min="50" max="51" width="8.75" style="6" customWidth="1"/>
    <col min="52" max="52" width="12.75" style="6" customWidth="1"/>
    <col min="53" max="53" width="11.5" style="6" customWidth="1"/>
    <col min="54" max="54" width="9.75" style="6" customWidth="1"/>
    <col min="55" max="55" width="12.5" style="6" customWidth="1"/>
    <col min="56" max="56" width="1.5" style="6" customWidth="1"/>
    <col min="57" max="57" width="1.625" style="6" customWidth="1"/>
    <col min="58" max="58" width="18.125" style="6" customWidth="1"/>
    <col min="59" max="59" width="11.25" style="6" customWidth="1"/>
    <col min="60" max="60" width="13.625" style="6" customWidth="1"/>
    <col min="61" max="61" width="9.125" style="6" customWidth="1"/>
    <col min="62" max="62" width="14.875" style="6" customWidth="1"/>
    <col min="63" max="63" width="9.625" style="6" customWidth="1"/>
    <col min="64" max="64" width="10.625" style="6" customWidth="1"/>
    <col min="65" max="65" width="1.875" style="6" customWidth="1"/>
    <col min="66" max="16384" width="9" style="6"/>
  </cols>
  <sheetData>
    <row r="1" spans="1:64" ht="15.95" customHeight="1">
      <c r="A1" s="436" t="s">
        <v>258</v>
      </c>
      <c r="G1" s="81"/>
      <c r="H1" s="81"/>
      <c r="I1" s="81"/>
      <c r="J1" s="81"/>
      <c r="K1" s="81"/>
      <c r="L1" s="190" t="s">
        <v>173</v>
      </c>
      <c r="M1" s="3"/>
      <c r="N1" s="315"/>
      <c r="O1" s="487" t="s">
        <v>43</v>
      </c>
      <c r="P1" s="487"/>
      <c r="Q1" s="487"/>
      <c r="R1" s="5"/>
      <c r="S1" s="5"/>
      <c r="T1" s="5"/>
      <c r="U1" s="5"/>
      <c r="V1" s="5"/>
      <c r="W1" s="5"/>
      <c r="X1" s="5"/>
      <c r="Y1" s="315"/>
      <c r="AG1" s="5"/>
      <c r="AH1" s="5"/>
      <c r="AI1" s="5"/>
      <c r="AK1" s="473" t="s">
        <v>139</v>
      </c>
      <c r="AL1" s="473"/>
      <c r="AT1" s="473" t="s">
        <v>47</v>
      </c>
      <c r="AU1" s="473"/>
      <c r="BE1" s="2" t="s">
        <v>48</v>
      </c>
    </row>
    <row r="2" spans="1:64" ht="15.95" customHeight="1">
      <c r="A2" s="2" t="s">
        <v>31</v>
      </c>
      <c r="F2" s="3"/>
      <c r="G2" s="189"/>
      <c r="H2" s="189"/>
      <c r="I2" s="189"/>
      <c r="J2" s="189"/>
      <c r="K2" s="189"/>
      <c r="L2" s="7"/>
      <c r="M2" s="7"/>
      <c r="N2" s="8"/>
      <c r="O2" s="487" t="s">
        <v>137</v>
      </c>
      <c r="P2" s="549"/>
      <c r="Q2" s="549"/>
      <c r="R2" s="9"/>
      <c r="S2" s="9"/>
      <c r="T2" s="9"/>
      <c r="U2" s="9"/>
      <c r="V2" s="9"/>
      <c r="W2" s="9"/>
      <c r="X2" s="9"/>
      <c r="Z2" s="487" t="s">
        <v>138</v>
      </c>
      <c r="AA2" s="487"/>
      <c r="AB2" s="487" t="s">
        <v>262</v>
      </c>
      <c r="AC2" s="487"/>
      <c r="AD2" s="487"/>
      <c r="AE2" s="487"/>
      <c r="AF2" s="487"/>
      <c r="AG2" s="9"/>
      <c r="AH2" s="9"/>
      <c r="AI2" s="2"/>
      <c r="AT2" s="476" t="s">
        <v>44</v>
      </c>
      <c r="AU2" s="476"/>
      <c r="BE2" s="473" t="s">
        <v>34</v>
      </c>
      <c r="BF2" s="473"/>
    </row>
    <row r="3" spans="1:64" ht="15.95" customHeight="1">
      <c r="P3" s="2" t="s">
        <v>32</v>
      </c>
      <c r="Q3" s="2"/>
      <c r="R3" s="2"/>
      <c r="S3" s="2"/>
      <c r="T3" s="2"/>
      <c r="U3" s="2"/>
      <c r="V3" s="2"/>
      <c r="W3" s="2"/>
      <c r="X3" s="2"/>
      <c r="AA3" s="2" t="s">
        <v>32</v>
      </c>
      <c r="AB3" s="2"/>
      <c r="AC3" s="2"/>
      <c r="AD3" s="2"/>
      <c r="AE3" s="2"/>
      <c r="AF3" s="2"/>
      <c r="AG3" s="2"/>
      <c r="AH3" s="2"/>
      <c r="AJ3" s="2"/>
      <c r="AL3" s="2" t="s">
        <v>32</v>
      </c>
      <c r="AU3" s="152"/>
      <c r="AV3" s="152"/>
      <c r="AW3" s="152"/>
      <c r="AX3" s="474" t="s">
        <v>0</v>
      </c>
      <c r="AY3" s="475"/>
      <c r="AZ3" s="485" t="s">
        <v>174</v>
      </c>
      <c r="BA3" s="485" t="s">
        <v>175</v>
      </c>
      <c r="BB3" s="495" t="s">
        <v>176</v>
      </c>
      <c r="BC3" s="152"/>
      <c r="BF3" s="491" t="s">
        <v>22</v>
      </c>
      <c r="BG3" s="505"/>
      <c r="BH3" s="501" t="s">
        <v>24</v>
      </c>
      <c r="BI3" s="513" t="s">
        <v>25</v>
      </c>
      <c r="BJ3" s="516" t="s">
        <v>26</v>
      </c>
      <c r="BK3" s="509" t="s">
        <v>27</v>
      </c>
      <c r="BL3" s="501" t="s">
        <v>28</v>
      </c>
    </row>
    <row r="4" spans="1:64" ht="15.95" customHeight="1">
      <c r="P4" s="317"/>
      <c r="Q4" s="317"/>
      <c r="R4" s="317"/>
      <c r="S4" s="521" t="s">
        <v>13</v>
      </c>
      <c r="T4" s="550"/>
      <c r="U4" s="316"/>
      <c r="V4" s="15"/>
      <c r="W4" s="318"/>
      <c r="AA4" s="317"/>
      <c r="AB4" s="317"/>
      <c r="AC4" s="317"/>
      <c r="AD4" s="521" t="s">
        <v>13</v>
      </c>
      <c r="AE4" s="522"/>
      <c r="AF4" s="316"/>
      <c r="AG4" s="15"/>
      <c r="AH4" s="318"/>
      <c r="AL4" s="317"/>
      <c r="AM4" s="317"/>
      <c r="AN4" s="317"/>
      <c r="AO4" s="521" t="s">
        <v>13</v>
      </c>
      <c r="AP4" s="522"/>
      <c r="AQ4" s="317"/>
      <c r="AR4" s="17"/>
      <c r="AU4" s="312" t="s">
        <v>177</v>
      </c>
      <c r="AV4" s="312" t="s">
        <v>178</v>
      </c>
      <c r="AW4" s="312" t="s">
        <v>3</v>
      </c>
      <c r="AX4" s="311" t="s">
        <v>179</v>
      </c>
      <c r="AY4" s="155" t="s">
        <v>180</v>
      </c>
      <c r="AZ4" s="486"/>
      <c r="BA4" s="486"/>
      <c r="BB4" s="496"/>
      <c r="BC4" s="312" t="s">
        <v>181</v>
      </c>
      <c r="BF4" s="492"/>
      <c r="BG4" s="506"/>
      <c r="BH4" s="502"/>
      <c r="BI4" s="514"/>
      <c r="BJ4" s="517"/>
      <c r="BK4" s="519"/>
      <c r="BL4" s="502"/>
    </row>
    <row r="5" spans="1:64" ht="15.95" customHeight="1">
      <c r="F5" s="18" t="s">
        <v>14</v>
      </c>
      <c r="P5" s="319" t="s">
        <v>6</v>
      </c>
      <c r="Q5" s="319" t="s">
        <v>20</v>
      </c>
      <c r="R5" s="319" t="s">
        <v>21</v>
      </c>
      <c r="S5" s="317" t="s">
        <v>1</v>
      </c>
      <c r="T5" s="316" t="s">
        <v>2</v>
      </c>
      <c r="U5" s="488" t="s">
        <v>9</v>
      </c>
      <c r="V5" s="489"/>
      <c r="W5" s="490"/>
      <c r="AA5" s="319" t="s">
        <v>6</v>
      </c>
      <c r="AB5" s="319" t="s">
        <v>20</v>
      </c>
      <c r="AC5" s="319" t="s">
        <v>21</v>
      </c>
      <c r="AD5" s="317" t="s">
        <v>1</v>
      </c>
      <c r="AE5" s="316" t="s">
        <v>2</v>
      </c>
      <c r="AF5" s="488" t="s">
        <v>9</v>
      </c>
      <c r="AG5" s="489"/>
      <c r="AH5" s="490"/>
      <c r="AL5" s="319" t="s">
        <v>6</v>
      </c>
      <c r="AM5" s="319" t="s">
        <v>20</v>
      </c>
      <c r="AN5" s="319" t="s">
        <v>21</v>
      </c>
      <c r="AO5" s="317" t="s">
        <v>1</v>
      </c>
      <c r="AP5" s="317" t="s">
        <v>2</v>
      </c>
      <c r="AQ5" s="319" t="s">
        <v>9</v>
      </c>
      <c r="AR5" s="17"/>
      <c r="AS5" s="12"/>
      <c r="AU5" s="20"/>
      <c r="AV5" s="21"/>
      <c r="AW5" s="17"/>
      <c r="AX5" s="159" t="s">
        <v>4</v>
      </c>
      <c r="AY5" s="159" t="s">
        <v>4</v>
      </c>
      <c r="AZ5" s="157"/>
      <c r="BA5" s="158"/>
      <c r="BB5" s="158"/>
      <c r="BC5" s="22"/>
      <c r="BF5" s="493"/>
      <c r="BG5" s="501" t="s">
        <v>23</v>
      </c>
      <c r="BH5" s="502"/>
      <c r="BI5" s="514"/>
      <c r="BJ5" s="517"/>
      <c r="BK5" s="519"/>
      <c r="BL5" s="502"/>
    </row>
    <row r="6" spans="1:64" ht="15.95" customHeight="1">
      <c r="P6" s="23"/>
      <c r="Q6" s="24" t="s">
        <v>4</v>
      </c>
      <c r="R6" s="24" t="s">
        <v>4</v>
      </c>
      <c r="S6" s="24" t="s">
        <v>4</v>
      </c>
      <c r="T6" s="25" t="s">
        <v>4</v>
      </c>
      <c r="U6" s="25"/>
      <c r="V6" s="26"/>
      <c r="W6" s="27"/>
      <c r="AA6" s="23"/>
      <c r="AB6" s="24" t="s">
        <v>4</v>
      </c>
      <c r="AC6" s="24" t="s">
        <v>4</v>
      </c>
      <c r="AD6" s="24" t="s">
        <v>4</v>
      </c>
      <c r="AE6" s="25" t="s">
        <v>4</v>
      </c>
      <c r="AF6" s="25"/>
      <c r="AG6" s="26"/>
      <c r="AH6" s="27"/>
      <c r="AJ6" s="12"/>
      <c r="AL6" s="23"/>
      <c r="AM6" s="24" t="s">
        <v>4</v>
      </c>
      <c r="AN6" s="24" t="s">
        <v>4</v>
      </c>
      <c r="AO6" s="24" t="s">
        <v>4</v>
      </c>
      <c r="AP6" s="24" t="s">
        <v>4</v>
      </c>
      <c r="AQ6" s="28"/>
      <c r="AR6" s="11"/>
      <c r="AU6" s="20" t="s">
        <v>116</v>
      </c>
      <c r="AV6" s="21" t="s">
        <v>117</v>
      </c>
      <c r="AW6" s="335" t="s">
        <v>118</v>
      </c>
      <c r="AX6" s="326">
        <v>12600000</v>
      </c>
      <c r="AY6" s="326">
        <v>12600000</v>
      </c>
      <c r="AZ6" s="21" t="s">
        <v>119</v>
      </c>
      <c r="BA6" s="21" t="s">
        <v>205</v>
      </c>
      <c r="BB6" s="21" t="s">
        <v>206</v>
      </c>
      <c r="BC6" s="22" t="s">
        <v>155</v>
      </c>
      <c r="BF6" s="494"/>
      <c r="BG6" s="504"/>
      <c r="BH6" s="503"/>
      <c r="BI6" s="515"/>
      <c r="BJ6" s="518"/>
      <c r="BK6" s="520"/>
      <c r="BL6" s="503"/>
    </row>
    <row r="7" spans="1:64" ht="15.95" customHeight="1">
      <c r="P7" s="29" t="s">
        <v>136</v>
      </c>
      <c r="Q7" s="353"/>
      <c r="R7" s="353"/>
      <c r="S7" s="354"/>
      <c r="T7" s="355"/>
      <c r="U7" s="326"/>
      <c r="V7" s="10"/>
      <c r="W7" s="22"/>
      <c r="Y7" s="12"/>
      <c r="AA7" s="29" t="s">
        <v>136</v>
      </c>
      <c r="AB7" s="353"/>
      <c r="AC7" s="353"/>
      <c r="AD7" s="354"/>
      <c r="AE7" s="355"/>
      <c r="AF7" s="326"/>
      <c r="AG7" s="10"/>
      <c r="AH7" s="22"/>
      <c r="AI7" s="12"/>
      <c r="AL7" s="32" t="s">
        <v>51</v>
      </c>
      <c r="AM7" s="380"/>
      <c r="AN7" s="380"/>
      <c r="AO7" s="381"/>
      <c r="AP7" s="381"/>
      <c r="AQ7" s="22"/>
      <c r="AR7" s="11"/>
      <c r="AU7" s="20"/>
      <c r="AV7" s="21" t="s">
        <v>120</v>
      </c>
      <c r="AW7" s="335"/>
      <c r="AX7" s="20"/>
      <c r="AY7" s="21"/>
      <c r="AZ7" s="21" t="s">
        <v>207</v>
      </c>
      <c r="BA7" s="21" t="s">
        <v>208</v>
      </c>
      <c r="BB7" s="21"/>
      <c r="BC7" s="22" t="s">
        <v>209</v>
      </c>
      <c r="BF7" s="34"/>
      <c r="BG7" s="34"/>
      <c r="BH7" s="23"/>
      <c r="BI7" s="213" t="s">
        <v>4</v>
      </c>
      <c r="BJ7" s="34"/>
      <c r="BK7" s="23"/>
      <c r="BL7" s="23"/>
    </row>
    <row r="8" spans="1:64" ht="15.95" customHeight="1">
      <c r="K8" s="209" t="s">
        <v>203</v>
      </c>
      <c r="L8" s="35"/>
      <c r="M8" s="35"/>
      <c r="N8" s="12"/>
      <c r="O8" s="12"/>
      <c r="P8" s="36"/>
      <c r="Q8" s="194"/>
      <c r="R8" s="194"/>
      <c r="S8" s="163"/>
      <c r="T8" s="164"/>
      <c r="U8" s="38"/>
      <c r="V8" s="39"/>
      <c r="W8" s="22"/>
      <c r="X8" s="12"/>
      <c r="Z8" s="12"/>
      <c r="AA8" s="36"/>
      <c r="AB8" s="37"/>
      <c r="AC8" s="37"/>
      <c r="AD8" s="163"/>
      <c r="AE8" s="164"/>
      <c r="AF8" s="38"/>
      <c r="AG8" s="39"/>
      <c r="AH8" s="22"/>
      <c r="AL8" s="32"/>
      <c r="AM8" s="33"/>
      <c r="AN8" s="33"/>
      <c r="AO8" s="200"/>
      <c r="AP8" s="200"/>
      <c r="AQ8" s="22"/>
      <c r="AR8" s="11"/>
      <c r="AU8" s="20"/>
      <c r="AV8" s="21"/>
      <c r="AW8" s="335"/>
      <c r="AX8" s="20"/>
      <c r="AY8" s="21"/>
      <c r="AZ8" s="21"/>
      <c r="BA8" s="21"/>
      <c r="BB8" s="21"/>
      <c r="BC8" s="22"/>
      <c r="BF8" s="20" t="s">
        <v>123</v>
      </c>
      <c r="BG8" s="20"/>
      <c r="BH8" s="21" t="s">
        <v>124</v>
      </c>
      <c r="BI8" s="390">
        <v>1631000</v>
      </c>
      <c r="BJ8" s="20" t="s">
        <v>119</v>
      </c>
      <c r="BK8" s="21" t="s">
        <v>127</v>
      </c>
      <c r="BL8" s="21" t="s">
        <v>129</v>
      </c>
    </row>
    <row r="9" spans="1:64" ht="15.95" customHeight="1">
      <c r="P9" s="29" t="s">
        <v>95</v>
      </c>
      <c r="Q9" s="353"/>
      <c r="R9" s="356"/>
      <c r="S9" s="354"/>
      <c r="T9" s="355"/>
      <c r="U9" s="326"/>
      <c r="V9" s="10"/>
      <c r="W9" s="22"/>
      <c r="AA9" s="29" t="s">
        <v>95</v>
      </c>
      <c r="AB9" s="353"/>
      <c r="AC9" s="356"/>
      <c r="AD9" s="354"/>
      <c r="AE9" s="355"/>
      <c r="AF9" s="326"/>
      <c r="AG9" s="10"/>
      <c r="AH9" s="22"/>
      <c r="AL9" s="20"/>
      <c r="AM9" s="30"/>
      <c r="AN9" s="41"/>
      <c r="AO9" s="188"/>
      <c r="AP9" s="188"/>
      <c r="AQ9" s="22"/>
      <c r="AR9" s="11"/>
      <c r="AU9" s="336" t="s">
        <v>121</v>
      </c>
      <c r="AV9" s="21" t="s">
        <v>148</v>
      </c>
      <c r="AW9" s="335" t="s">
        <v>149</v>
      </c>
      <c r="AX9" s="337">
        <v>100000</v>
      </c>
      <c r="AY9" s="38">
        <v>2400000</v>
      </c>
      <c r="AZ9" s="21" t="s">
        <v>150</v>
      </c>
      <c r="BA9" s="21" t="s">
        <v>210</v>
      </c>
      <c r="BB9" s="338"/>
      <c r="BC9" s="22" t="s">
        <v>167</v>
      </c>
      <c r="BF9" s="20"/>
      <c r="BG9" s="20"/>
      <c r="BH9" s="21"/>
      <c r="BI9" s="335"/>
      <c r="BJ9" s="391" t="s">
        <v>207</v>
      </c>
      <c r="BK9" s="21"/>
      <c r="BL9" s="21" t="s">
        <v>131</v>
      </c>
    </row>
    <row r="10" spans="1:64" ht="15.95" customHeight="1">
      <c r="B10" s="2" t="s">
        <v>30</v>
      </c>
      <c r="P10" s="42"/>
      <c r="Q10" s="43"/>
      <c r="R10" s="44"/>
      <c r="S10" s="165"/>
      <c r="T10" s="166"/>
      <c r="U10" s="322"/>
      <c r="V10" s="46"/>
      <c r="W10" s="47"/>
      <c r="AA10" s="42"/>
      <c r="AB10" s="43"/>
      <c r="AC10" s="44"/>
      <c r="AD10" s="165"/>
      <c r="AE10" s="166"/>
      <c r="AF10" s="322"/>
      <c r="AG10" s="46"/>
      <c r="AH10" s="47"/>
      <c r="AL10" s="34"/>
      <c r="AM10" s="48"/>
      <c r="AN10" s="49"/>
      <c r="AO10" s="167"/>
      <c r="AP10" s="167"/>
      <c r="AQ10" s="27"/>
      <c r="AR10" s="11"/>
      <c r="AU10" s="336"/>
      <c r="AV10" s="21" t="s">
        <v>151</v>
      </c>
      <c r="AW10" s="335"/>
      <c r="AX10" s="339" t="s">
        <v>211</v>
      </c>
      <c r="AY10" s="337"/>
      <c r="AZ10" s="21" t="s">
        <v>207</v>
      </c>
      <c r="BA10" s="21" t="s">
        <v>212</v>
      </c>
      <c r="BB10" s="21"/>
      <c r="BC10" s="340" t="s">
        <v>152</v>
      </c>
      <c r="BF10" s="20"/>
      <c r="BG10" s="392" t="s">
        <v>132</v>
      </c>
      <c r="BH10" s="393" t="s">
        <v>133</v>
      </c>
      <c r="BI10" s="394">
        <v>67000</v>
      </c>
      <c r="BJ10" s="20"/>
      <c r="BK10" s="21"/>
      <c r="BL10" s="21"/>
    </row>
    <row r="11" spans="1:64" ht="15.95" customHeight="1">
      <c r="B11" s="2" t="s">
        <v>17</v>
      </c>
      <c r="P11" s="34"/>
      <c r="Q11" s="48"/>
      <c r="R11" s="49"/>
      <c r="S11" s="167"/>
      <c r="T11" s="168"/>
      <c r="U11" s="321"/>
      <c r="V11" s="51"/>
      <c r="W11" s="27"/>
      <c r="AA11" s="34"/>
      <c r="AB11" s="48"/>
      <c r="AC11" s="49"/>
      <c r="AD11" s="167"/>
      <c r="AE11" s="168"/>
      <c r="AF11" s="321"/>
      <c r="AG11" s="51"/>
      <c r="AH11" s="27"/>
      <c r="AL11" s="52" t="s">
        <v>10</v>
      </c>
      <c r="AM11" s="357"/>
      <c r="AN11" s="357"/>
      <c r="AO11" s="373"/>
      <c r="AP11" s="373"/>
      <c r="AQ11" s="47"/>
      <c r="AR11" s="11"/>
      <c r="AU11" s="336"/>
      <c r="AV11" s="21"/>
      <c r="AW11" s="335"/>
      <c r="AX11" s="337"/>
      <c r="AY11" s="337"/>
      <c r="AZ11" s="21"/>
      <c r="BA11" s="21"/>
      <c r="BB11" s="21"/>
      <c r="BC11" s="341" t="s">
        <v>168</v>
      </c>
      <c r="BF11" s="20"/>
      <c r="BG11" s="392"/>
      <c r="BH11" s="393"/>
      <c r="BI11" s="394"/>
      <c r="BJ11" s="20"/>
      <c r="BK11" s="21"/>
      <c r="BL11" s="21"/>
    </row>
    <row r="12" spans="1:64" ht="15.95" customHeight="1">
      <c r="P12" s="52" t="s">
        <v>10</v>
      </c>
      <c r="Q12" s="357"/>
      <c r="R12" s="357"/>
      <c r="S12" s="358"/>
      <c r="T12" s="359"/>
      <c r="U12" s="322"/>
      <c r="V12" s="46"/>
      <c r="W12" s="47"/>
      <c r="AA12" s="52" t="s">
        <v>10</v>
      </c>
      <c r="AB12" s="357"/>
      <c r="AC12" s="357"/>
      <c r="AD12" s="373"/>
      <c r="AE12" s="374"/>
      <c r="AF12" s="322"/>
      <c r="AG12" s="46"/>
      <c r="AH12" s="47"/>
      <c r="AM12" s="53"/>
      <c r="AN12" s="53"/>
      <c r="AO12" s="53"/>
      <c r="AP12" s="53"/>
      <c r="AU12" s="336"/>
      <c r="AV12" s="21"/>
      <c r="AW12" s="335"/>
      <c r="AX12" s="337"/>
      <c r="AY12" s="337"/>
      <c r="AZ12" s="21"/>
      <c r="BA12" s="21"/>
      <c r="BB12" s="21"/>
      <c r="BC12" s="342">
        <v>44651</v>
      </c>
      <c r="BF12" s="20"/>
      <c r="BG12" s="392" t="s">
        <v>132</v>
      </c>
      <c r="BH12" s="393" t="s">
        <v>134</v>
      </c>
      <c r="BI12" s="394">
        <v>89000</v>
      </c>
      <c r="BJ12" s="20"/>
      <c r="BK12" s="21"/>
      <c r="BL12" s="21"/>
    </row>
    <row r="13" spans="1:64" ht="15.95" customHeight="1">
      <c r="AK13" s="2"/>
      <c r="AL13" s="54" t="s">
        <v>33</v>
      </c>
      <c r="AM13" s="53"/>
      <c r="AN13" s="53"/>
      <c r="AO13" s="53"/>
      <c r="AP13" s="53"/>
      <c r="AU13" s="336"/>
      <c r="AV13" s="21"/>
      <c r="AW13" s="335"/>
      <c r="AX13" s="337"/>
      <c r="AY13" s="337"/>
      <c r="AZ13" s="21"/>
      <c r="BA13" s="21"/>
      <c r="BB13" s="21"/>
      <c r="BC13" s="22" t="s">
        <v>153</v>
      </c>
      <c r="BF13" s="20"/>
      <c r="BG13" s="392"/>
      <c r="BH13" s="393"/>
      <c r="BI13" s="395"/>
      <c r="BJ13" s="20"/>
      <c r="BK13" s="21"/>
      <c r="BL13" s="21"/>
    </row>
    <row r="14" spans="1:64" ht="15.95" customHeight="1">
      <c r="F14" s="498" t="s">
        <v>253</v>
      </c>
      <c r="G14" s="498"/>
      <c r="H14" s="498"/>
      <c r="I14" s="498"/>
      <c r="J14" s="498"/>
      <c r="K14" s="498"/>
      <c r="L14" s="498"/>
      <c r="P14" s="54" t="s">
        <v>33</v>
      </c>
      <c r="Q14" s="54"/>
      <c r="AA14" s="54" t="s">
        <v>33</v>
      </c>
      <c r="AB14" s="54"/>
      <c r="AL14" s="317"/>
      <c r="AM14" s="320"/>
      <c r="AN14" s="320"/>
      <c r="AO14" s="483" t="s">
        <v>5</v>
      </c>
      <c r="AP14" s="484"/>
      <c r="AQ14" s="317"/>
      <c r="AR14" s="17"/>
      <c r="AU14" s="336"/>
      <c r="AV14" s="21"/>
      <c r="AW14" s="335"/>
      <c r="AX14" s="337"/>
      <c r="AY14" s="337"/>
      <c r="AZ14" s="21"/>
      <c r="BA14" s="21"/>
      <c r="BB14" s="21"/>
      <c r="BC14" s="343">
        <v>9600000</v>
      </c>
      <c r="BF14" s="20"/>
      <c r="BG14" s="392"/>
      <c r="BH14" s="393"/>
      <c r="BI14" s="395"/>
      <c r="BJ14" s="20"/>
      <c r="BK14" s="21"/>
      <c r="BL14" s="21"/>
    </row>
    <row r="15" spans="1:64" ht="15.95" customHeight="1">
      <c r="F15" s="498"/>
      <c r="G15" s="498"/>
      <c r="H15" s="498"/>
      <c r="I15" s="498"/>
      <c r="J15" s="498"/>
      <c r="K15" s="498"/>
      <c r="L15" s="498"/>
      <c r="P15" s="317"/>
      <c r="Q15" s="320"/>
      <c r="R15" s="320"/>
      <c r="S15" s="483" t="s">
        <v>5</v>
      </c>
      <c r="T15" s="484"/>
      <c r="U15" s="56"/>
      <c r="V15" s="57"/>
      <c r="W15" s="318"/>
      <c r="AA15" s="317"/>
      <c r="AB15" s="320"/>
      <c r="AC15" s="320"/>
      <c r="AD15" s="483" t="s">
        <v>5</v>
      </c>
      <c r="AE15" s="484"/>
      <c r="AF15" s="56"/>
      <c r="AG15" s="57"/>
      <c r="AH15" s="318"/>
      <c r="AL15" s="319" t="s">
        <v>6</v>
      </c>
      <c r="AM15" s="325" t="s">
        <v>7</v>
      </c>
      <c r="AN15" s="325" t="s">
        <v>8</v>
      </c>
      <c r="AO15" s="320" t="s">
        <v>1</v>
      </c>
      <c r="AP15" s="320" t="s">
        <v>2</v>
      </c>
      <c r="AQ15" s="319" t="s">
        <v>9</v>
      </c>
      <c r="AR15" s="17"/>
      <c r="AU15" s="336"/>
      <c r="AV15" s="21"/>
      <c r="AW15" s="335"/>
      <c r="AX15" s="337"/>
      <c r="AY15" s="337"/>
      <c r="AZ15" s="21"/>
      <c r="BA15" s="21"/>
      <c r="BB15" s="21"/>
      <c r="BC15" s="344" t="s">
        <v>154</v>
      </c>
      <c r="BF15" s="20"/>
      <c r="BG15" s="20"/>
      <c r="BH15" s="21"/>
      <c r="BI15" s="17"/>
      <c r="BJ15" s="20"/>
      <c r="BK15" s="21"/>
      <c r="BL15" s="21"/>
    </row>
    <row r="16" spans="1:64" ht="15.95" customHeight="1">
      <c r="F16" s="498" t="s">
        <v>224</v>
      </c>
      <c r="G16" s="498"/>
      <c r="H16" s="498"/>
      <c r="I16" s="498"/>
      <c r="J16" s="498"/>
      <c r="K16" s="498"/>
      <c r="L16" s="498"/>
      <c r="P16" s="319" t="s">
        <v>6</v>
      </c>
      <c r="Q16" s="325" t="s">
        <v>7</v>
      </c>
      <c r="R16" s="325" t="s">
        <v>8</v>
      </c>
      <c r="S16" s="320" t="s">
        <v>1</v>
      </c>
      <c r="T16" s="56" t="s">
        <v>2</v>
      </c>
      <c r="U16" s="488" t="s">
        <v>9</v>
      </c>
      <c r="V16" s="489"/>
      <c r="W16" s="490"/>
      <c r="AA16" s="319" t="s">
        <v>6</v>
      </c>
      <c r="AB16" s="325" t="s">
        <v>7</v>
      </c>
      <c r="AC16" s="325" t="s">
        <v>8</v>
      </c>
      <c r="AD16" s="320" t="s">
        <v>1</v>
      </c>
      <c r="AE16" s="56" t="s">
        <v>2</v>
      </c>
      <c r="AF16" s="488" t="s">
        <v>9</v>
      </c>
      <c r="AG16" s="489"/>
      <c r="AH16" s="490"/>
      <c r="AL16" s="34"/>
      <c r="AM16" s="24" t="s">
        <v>93</v>
      </c>
      <c r="AN16" s="24" t="s">
        <v>4</v>
      </c>
      <c r="AO16" s="24" t="s">
        <v>4</v>
      </c>
      <c r="AP16" s="24" t="s">
        <v>4</v>
      </c>
      <c r="AQ16" s="28"/>
      <c r="AR16" s="11"/>
      <c r="AU16" s="336"/>
      <c r="AV16" s="21"/>
      <c r="AW16" s="335"/>
      <c r="AX16" s="337"/>
      <c r="AY16" s="337"/>
      <c r="AZ16" s="21"/>
      <c r="BA16" s="21"/>
      <c r="BB16" s="21"/>
      <c r="BC16" s="343">
        <v>100000</v>
      </c>
      <c r="BF16" s="20"/>
      <c r="BG16" s="20"/>
      <c r="BH16" s="21"/>
      <c r="BI16" s="17"/>
      <c r="BJ16" s="20"/>
      <c r="BK16" s="21"/>
      <c r="BL16" s="21"/>
    </row>
    <row r="17" spans="2:64" ht="15.95" customHeight="1">
      <c r="E17" s="140"/>
      <c r="F17" s="498"/>
      <c r="G17" s="498"/>
      <c r="H17" s="498"/>
      <c r="I17" s="498"/>
      <c r="J17" s="498"/>
      <c r="K17" s="498"/>
      <c r="L17" s="498"/>
      <c r="P17" s="59"/>
      <c r="Q17" s="60" t="s">
        <v>4</v>
      </c>
      <c r="R17" s="60" t="s">
        <v>4</v>
      </c>
      <c r="S17" s="60" t="s">
        <v>4</v>
      </c>
      <c r="T17" s="61" t="s">
        <v>4</v>
      </c>
      <c r="U17" s="61"/>
      <c r="V17" s="62"/>
      <c r="W17" s="27"/>
      <c r="Y17" s="54"/>
      <c r="AA17" s="59"/>
      <c r="AB17" s="60" t="s">
        <v>4</v>
      </c>
      <c r="AC17" s="60" t="s">
        <v>4</v>
      </c>
      <c r="AD17" s="60" t="s">
        <v>4</v>
      </c>
      <c r="AE17" s="61" t="s">
        <v>4</v>
      </c>
      <c r="AF17" s="61"/>
      <c r="AG17" s="62"/>
      <c r="AH17" s="27"/>
      <c r="AI17" s="54"/>
      <c r="AL17" s="63" t="s">
        <v>80</v>
      </c>
      <c r="AM17" s="382"/>
      <c r="AN17" s="382"/>
      <c r="AO17" s="383"/>
      <c r="AP17" s="383"/>
      <c r="AQ17" s="65"/>
      <c r="AR17" s="11"/>
      <c r="AU17" s="20"/>
      <c r="AV17" s="21"/>
      <c r="AW17" s="17"/>
      <c r="AX17" s="349"/>
      <c r="AY17" s="352"/>
      <c r="AZ17" s="157"/>
      <c r="BA17" s="20"/>
      <c r="BB17" s="21"/>
      <c r="BC17" s="21"/>
      <c r="BF17" s="20"/>
      <c r="BG17" s="20"/>
      <c r="BH17" s="21"/>
      <c r="BI17" s="17"/>
      <c r="BJ17" s="20"/>
      <c r="BK17" s="21"/>
      <c r="BL17" s="21"/>
    </row>
    <row r="18" spans="2:64" ht="15.95" customHeight="1">
      <c r="F18" s="497" t="s">
        <v>201</v>
      </c>
      <c r="G18" s="498"/>
      <c r="H18" s="498"/>
      <c r="I18" s="498"/>
      <c r="J18" s="498"/>
      <c r="K18" s="498"/>
      <c r="L18" s="498"/>
      <c r="N18" s="54"/>
      <c r="O18" s="54"/>
      <c r="P18" s="66" t="s">
        <v>80</v>
      </c>
      <c r="Q18" s="360"/>
      <c r="R18" s="360"/>
      <c r="S18" s="361"/>
      <c r="T18" s="362"/>
      <c r="U18" s="38"/>
      <c r="V18" s="39"/>
      <c r="W18" s="22"/>
      <c r="X18" s="54"/>
      <c r="Y18" s="54"/>
      <c r="Z18" s="54"/>
      <c r="AA18" s="66" t="s">
        <v>80</v>
      </c>
      <c r="AB18" s="360"/>
      <c r="AC18" s="360"/>
      <c r="AD18" s="361"/>
      <c r="AE18" s="362"/>
      <c r="AF18" s="38"/>
      <c r="AG18" s="39"/>
      <c r="AH18" s="22"/>
      <c r="AI18" s="54"/>
      <c r="AL18" s="67"/>
      <c r="AM18" s="64"/>
      <c r="AN18" s="64"/>
      <c r="AO18" s="179"/>
      <c r="AP18" s="180"/>
      <c r="AQ18" s="65"/>
      <c r="AR18" s="11"/>
      <c r="AU18" s="28"/>
      <c r="AV18" s="28"/>
      <c r="AW18" s="28"/>
      <c r="AX18" s="350"/>
      <c r="AY18" s="350"/>
      <c r="AZ18" s="28"/>
      <c r="BA18" s="28"/>
      <c r="BB18" s="28"/>
      <c r="BC18" s="28"/>
      <c r="BF18" s="28"/>
      <c r="BG18" s="28"/>
      <c r="BH18" s="28"/>
      <c r="BI18" s="28"/>
      <c r="BJ18" s="28"/>
      <c r="BK18" s="28"/>
      <c r="BL18" s="28"/>
    </row>
    <row r="19" spans="2:64" ht="15.95" customHeight="1">
      <c r="F19" s="498"/>
      <c r="G19" s="498"/>
      <c r="H19" s="498"/>
      <c r="I19" s="498"/>
      <c r="J19" s="498"/>
      <c r="K19" s="498"/>
      <c r="L19" s="498"/>
      <c r="N19" s="54"/>
      <c r="O19" s="54"/>
      <c r="P19" s="36"/>
      <c r="Q19" s="194"/>
      <c r="R19" s="194"/>
      <c r="S19" s="361"/>
      <c r="T19" s="362"/>
      <c r="U19" s="38"/>
      <c r="V19" s="39"/>
      <c r="W19" s="22"/>
      <c r="X19" s="54"/>
      <c r="Y19" s="54"/>
      <c r="Z19" s="54"/>
      <c r="AA19" s="36"/>
      <c r="AB19" s="37"/>
      <c r="AC19" s="37"/>
      <c r="AD19" s="361"/>
      <c r="AE19" s="362"/>
      <c r="AF19" s="38"/>
      <c r="AG19" s="39"/>
      <c r="AH19" s="22"/>
      <c r="AI19" s="54"/>
      <c r="AL19" s="67" t="s">
        <v>89</v>
      </c>
      <c r="AM19" s="382"/>
      <c r="AN19" s="382"/>
      <c r="AO19" s="383"/>
      <c r="AP19" s="383"/>
      <c r="AQ19" s="65"/>
      <c r="AR19" s="11"/>
      <c r="AU19" s="69" t="s">
        <v>16</v>
      </c>
      <c r="AV19" s="70"/>
      <c r="AW19" s="70"/>
      <c r="AX19" s="71"/>
      <c r="AY19" s="434">
        <v>15000000</v>
      </c>
      <c r="AZ19" s="70"/>
      <c r="BA19" s="71"/>
      <c r="BB19" s="72"/>
      <c r="BC19" s="70"/>
      <c r="BF19" s="69" t="s">
        <v>16</v>
      </c>
      <c r="BG19" s="69"/>
      <c r="BH19" s="70"/>
      <c r="BI19" s="396">
        <v>1631000</v>
      </c>
      <c r="BJ19" s="71"/>
      <c r="BK19" s="72"/>
      <c r="BL19" s="70"/>
    </row>
    <row r="20" spans="2:64" ht="15.95" customHeight="1">
      <c r="F20" s="498" t="s">
        <v>223</v>
      </c>
      <c r="G20" s="498"/>
      <c r="H20" s="498"/>
      <c r="I20" s="498"/>
      <c r="J20" s="498"/>
      <c r="K20" s="467" t="s">
        <v>11</v>
      </c>
      <c r="M20" s="68"/>
      <c r="N20" s="54"/>
      <c r="O20" s="54"/>
      <c r="P20" s="36" t="s">
        <v>81</v>
      </c>
      <c r="Q20" s="360"/>
      <c r="R20" s="360"/>
      <c r="S20" s="361"/>
      <c r="T20" s="362"/>
      <c r="U20" s="38"/>
      <c r="V20" s="39"/>
      <c r="W20" s="22"/>
      <c r="X20" s="54"/>
      <c r="Y20" s="54"/>
      <c r="Z20" s="54"/>
      <c r="AA20" s="36" t="s">
        <v>81</v>
      </c>
      <c r="AB20" s="360"/>
      <c r="AC20" s="360"/>
      <c r="AD20" s="361"/>
      <c r="AE20" s="362"/>
      <c r="AF20" s="38"/>
      <c r="AG20" s="39"/>
      <c r="AH20" s="22"/>
      <c r="AI20" s="54"/>
      <c r="AL20" s="67"/>
      <c r="AM20" s="64"/>
      <c r="AN20" s="64"/>
      <c r="AO20" s="179"/>
      <c r="AP20" s="179"/>
      <c r="AQ20" s="65"/>
      <c r="AR20" s="11"/>
      <c r="AU20" s="73"/>
      <c r="AV20" s="73"/>
      <c r="AW20" s="15"/>
      <c r="AX20" s="15"/>
      <c r="AY20" s="15"/>
      <c r="AZ20" s="15"/>
      <c r="BA20" s="73"/>
      <c r="BB20" s="73"/>
      <c r="BC20" s="73"/>
    </row>
    <row r="21" spans="2:64" ht="15.95" customHeight="1">
      <c r="C21" s="68"/>
      <c r="D21" s="68"/>
      <c r="E21" s="68"/>
      <c r="F21" s="498"/>
      <c r="G21" s="498"/>
      <c r="H21" s="498"/>
      <c r="I21" s="498"/>
      <c r="J21" s="498"/>
      <c r="K21" s="467"/>
      <c r="L21" s="68"/>
      <c r="M21" s="68"/>
      <c r="N21" s="54"/>
      <c r="O21" s="54"/>
      <c r="P21" s="36"/>
      <c r="Q21" s="194"/>
      <c r="R21" s="194"/>
      <c r="S21" s="361"/>
      <c r="T21" s="362"/>
      <c r="U21" s="38"/>
      <c r="V21" s="39"/>
      <c r="W21" s="22"/>
      <c r="X21" s="54"/>
      <c r="Y21" s="54"/>
      <c r="Z21" s="54"/>
      <c r="AA21" s="36"/>
      <c r="AB21" s="37"/>
      <c r="AC21" s="37"/>
      <c r="AD21" s="361"/>
      <c r="AE21" s="362"/>
      <c r="AF21" s="38"/>
      <c r="AG21" s="39"/>
      <c r="AH21" s="22"/>
      <c r="AI21" s="54"/>
      <c r="AL21" s="67" t="s">
        <v>90</v>
      </c>
      <c r="AM21" s="382"/>
      <c r="AN21" s="382"/>
      <c r="AO21" s="383"/>
      <c r="AP21" s="383"/>
      <c r="AQ21" s="65"/>
      <c r="AR21" s="11"/>
      <c r="AT21" s="473" t="s">
        <v>45</v>
      </c>
      <c r="AU21" s="473"/>
      <c r="AV21" s="74"/>
      <c r="AW21" s="17"/>
      <c r="AX21" s="17"/>
      <c r="AY21" s="17"/>
      <c r="AZ21" s="17"/>
      <c r="BA21" s="74"/>
      <c r="BB21" s="74"/>
      <c r="BC21" s="74"/>
      <c r="BE21" s="473" t="s">
        <v>35</v>
      </c>
      <c r="BF21" s="473"/>
      <c r="BG21" s="74"/>
      <c r="BH21" s="74"/>
      <c r="BI21" s="17"/>
      <c r="BJ21" s="74"/>
      <c r="BK21" s="74"/>
      <c r="BL21" s="74"/>
    </row>
    <row r="22" spans="2:64" ht="15.95" customHeight="1">
      <c r="B22" s="68"/>
      <c r="C22" s="68"/>
      <c r="D22" s="68"/>
      <c r="E22" s="68"/>
      <c r="F22" s="68"/>
      <c r="G22" s="68"/>
      <c r="H22" s="68"/>
      <c r="I22" s="68"/>
      <c r="J22" s="68"/>
      <c r="K22" s="68"/>
      <c r="L22" s="68"/>
      <c r="M22" s="68"/>
      <c r="N22" s="54"/>
      <c r="O22" s="54"/>
      <c r="P22" s="36" t="s">
        <v>82</v>
      </c>
      <c r="Q22" s="360"/>
      <c r="R22" s="360"/>
      <c r="S22" s="361"/>
      <c r="T22" s="362"/>
      <c r="U22" s="38"/>
      <c r="V22" s="39"/>
      <c r="W22" s="22"/>
      <c r="X22" s="54"/>
      <c r="Y22" s="54"/>
      <c r="Z22" s="54"/>
      <c r="AA22" s="36" t="s">
        <v>82</v>
      </c>
      <c r="AB22" s="360"/>
      <c r="AC22" s="360"/>
      <c r="AD22" s="361"/>
      <c r="AE22" s="362"/>
      <c r="AF22" s="38"/>
      <c r="AG22" s="39"/>
      <c r="AH22" s="22"/>
      <c r="AI22" s="54"/>
      <c r="AL22" s="75"/>
      <c r="AM22" s="76"/>
      <c r="AN22" s="76"/>
      <c r="AO22" s="180"/>
      <c r="AP22" s="180"/>
      <c r="AQ22" s="65"/>
      <c r="AR22" s="11"/>
      <c r="AU22" s="152"/>
      <c r="AV22" s="152"/>
      <c r="AW22" s="152"/>
      <c r="AX22" s="474" t="s">
        <v>0</v>
      </c>
      <c r="AY22" s="475"/>
      <c r="AZ22" s="485" t="s">
        <v>174</v>
      </c>
      <c r="BA22" s="485" t="s">
        <v>175</v>
      </c>
      <c r="BB22" s="495" t="s">
        <v>176</v>
      </c>
      <c r="BC22" s="152"/>
      <c r="BF22" s="491" t="s">
        <v>22</v>
      </c>
      <c r="BG22" s="508"/>
      <c r="BH22" s="501" t="s">
        <v>24</v>
      </c>
      <c r="BI22" s="513" t="s">
        <v>25</v>
      </c>
      <c r="BJ22" s="525" t="s">
        <v>26</v>
      </c>
      <c r="BK22" s="509" t="s">
        <v>27</v>
      </c>
      <c r="BL22" s="501" t="s">
        <v>28</v>
      </c>
    </row>
    <row r="23" spans="2:64" ht="15.95" customHeight="1">
      <c r="B23" s="628" t="s">
        <v>269</v>
      </c>
      <c r="C23" s="628"/>
      <c r="D23" s="628"/>
      <c r="E23" s="628"/>
      <c r="F23" s="628"/>
      <c r="G23" s="628"/>
      <c r="H23" s="628"/>
      <c r="I23" s="628"/>
      <c r="J23" s="628"/>
      <c r="K23" s="628"/>
      <c r="L23" s="628"/>
      <c r="M23" s="68"/>
      <c r="N23" s="54"/>
      <c r="O23" s="54"/>
      <c r="P23" s="77"/>
      <c r="Q23" s="194"/>
      <c r="R23" s="194"/>
      <c r="S23" s="361"/>
      <c r="T23" s="362"/>
      <c r="U23" s="38"/>
      <c r="V23" s="39"/>
      <c r="W23" s="22"/>
      <c r="X23" s="54"/>
      <c r="Y23" s="54"/>
      <c r="Z23" s="54"/>
      <c r="AA23" s="77"/>
      <c r="AB23" s="37"/>
      <c r="AC23" s="37"/>
      <c r="AD23" s="361"/>
      <c r="AE23" s="362"/>
      <c r="AF23" s="38"/>
      <c r="AG23" s="39"/>
      <c r="AH23" s="22"/>
      <c r="AI23" s="54"/>
      <c r="AL23" s="78" t="s">
        <v>91</v>
      </c>
      <c r="AM23" s="384"/>
      <c r="AN23" s="384"/>
      <c r="AO23" s="383"/>
      <c r="AP23" s="383"/>
      <c r="AQ23" s="65"/>
      <c r="AR23" s="11"/>
      <c r="AU23" s="312" t="s">
        <v>177</v>
      </c>
      <c r="AV23" s="312" t="s">
        <v>178</v>
      </c>
      <c r="AW23" s="312" t="s">
        <v>3</v>
      </c>
      <c r="AX23" s="311" t="s">
        <v>179</v>
      </c>
      <c r="AY23" s="155" t="s">
        <v>180</v>
      </c>
      <c r="AZ23" s="486"/>
      <c r="BA23" s="486"/>
      <c r="BB23" s="496"/>
      <c r="BC23" s="312" t="s">
        <v>181</v>
      </c>
      <c r="BF23" s="530"/>
      <c r="BG23" s="490"/>
      <c r="BH23" s="512"/>
      <c r="BI23" s="523"/>
      <c r="BJ23" s="526"/>
      <c r="BK23" s="510"/>
      <c r="BL23" s="512"/>
    </row>
    <row r="24" spans="2:64" ht="15.95" customHeight="1">
      <c r="B24" s="628"/>
      <c r="C24" s="628"/>
      <c r="D24" s="628"/>
      <c r="E24" s="628"/>
      <c r="F24" s="628"/>
      <c r="G24" s="628"/>
      <c r="H24" s="628"/>
      <c r="I24" s="628"/>
      <c r="J24" s="628"/>
      <c r="K24" s="628"/>
      <c r="L24" s="628"/>
      <c r="M24" s="68"/>
      <c r="N24" s="54"/>
      <c r="O24" s="54"/>
      <c r="P24" s="79" t="s">
        <v>83</v>
      </c>
      <c r="Q24" s="360"/>
      <c r="R24" s="360"/>
      <c r="S24" s="361"/>
      <c r="T24" s="362"/>
      <c r="U24" s="38"/>
      <c r="V24" s="39"/>
      <c r="W24" s="22"/>
      <c r="X24" s="54"/>
      <c r="Z24" s="54"/>
      <c r="AA24" s="79" t="s">
        <v>83</v>
      </c>
      <c r="AB24" s="360"/>
      <c r="AC24" s="360"/>
      <c r="AD24" s="361"/>
      <c r="AE24" s="362"/>
      <c r="AF24" s="38"/>
      <c r="AG24" s="39"/>
      <c r="AH24" s="22"/>
      <c r="AL24" s="67"/>
      <c r="AM24" s="76"/>
      <c r="AN24" s="76"/>
      <c r="AO24" s="180"/>
      <c r="AP24" s="180"/>
      <c r="AQ24" s="65"/>
      <c r="AR24" s="11"/>
      <c r="AU24" s="20"/>
      <c r="AV24" s="21"/>
      <c r="AW24" s="17"/>
      <c r="AX24" s="156" t="s">
        <v>4</v>
      </c>
      <c r="AY24" s="156" t="s">
        <v>4</v>
      </c>
      <c r="AZ24" s="157"/>
      <c r="BA24" s="158"/>
      <c r="BB24" s="158"/>
      <c r="BC24" s="22"/>
      <c r="BF24" s="530"/>
      <c r="BG24" s="501" t="s">
        <v>23</v>
      </c>
      <c r="BH24" s="512"/>
      <c r="BI24" s="523"/>
      <c r="BJ24" s="526"/>
      <c r="BK24" s="510"/>
      <c r="BL24" s="512"/>
    </row>
    <row r="25" spans="2:64" ht="15.95" customHeight="1">
      <c r="B25" s="628"/>
      <c r="C25" s="628"/>
      <c r="D25" s="628"/>
      <c r="E25" s="628"/>
      <c r="F25" s="628"/>
      <c r="G25" s="628"/>
      <c r="H25" s="628"/>
      <c r="I25" s="628"/>
      <c r="J25" s="628"/>
      <c r="K25" s="628"/>
      <c r="L25" s="628"/>
      <c r="M25" s="68"/>
      <c r="P25" s="36"/>
      <c r="Q25" s="194"/>
      <c r="R25" s="194"/>
      <c r="S25" s="361"/>
      <c r="T25" s="362"/>
      <c r="U25" s="38"/>
      <c r="V25" s="39"/>
      <c r="W25" s="22"/>
      <c r="AA25" s="36"/>
      <c r="AB25" s="37"/>
      <c r="AC25" s="37"/>
      <c r="AD25" s="361"/>
      <c r="AE25" s="362"/>
      <c r="AF25" s="38"/>
      <c r="AG25" s="39"/>
      <c r="AH25" s="22"/>
      <c r="AL25" s="67" t="s">
        <v>92</v>
      </c>
      <c r="AM25" s="384"/>
      <c r="AN25" s="384"/>
      <c r="AO25" s="383"/>
      <c r="AP25" s="383"/>
      <c r="AQ25" s="65"/>
      <c r="AR25" s="11"/>
      <c r="AU25" s="20" t="s">
        <v>121</v>
      </c>
      <c r="AV25" s="21" t="s">
        <v>213</v>
      </c>
      <c r="AW25" s="335" t="s">
        <v>214</v>
      </c>
      <c r="AX25" s="326">
        <v>200000</v>
      </c>
      <c r="AY25" s="326">
        <v>400000</v>
      </c>
      <c r="AZ25" s="21" t="s">
        <v>215</v>
      </c>
      <c r="BA25" s="21" t="s">
        <v>210</v>
      </c>
      <c r="BB25" s="21" t="s">
        <v>206</v>
      </c>
      <c r="BC25" s="22" t="s">
        <v>155</v>
      </c>
      <c r="BF25" s="488"/>
      <c r="BG25" s="504"/>
      <c r="BH25" s="504"/>
      <c r="BI25" s="524"/>
      <c r="BJ25" s="527"/>
      <c r="BK25" s="511"/>
      <c r="BL25" s="504"/>
    </row>
    <row r="26" spans="2:64" ht="15.95" customHeight="1">
      <c r="B26" s="628"/>
      <c r="C26" s="628"/>
      <c r="D26" s="628"/>
      <c r="E26" s="628"/>
      <c r="F26" s="628"/>
      <c r="G26" s="628"/>
      <c r="H26" s="628"/>
      <c r="I26" s="628"/>
      <c r="J26" s="628"/>
      <c r="K26" s="628"/>
      <c r="L26" s="628"/>
      <c r="M26" s="68"/>
      <c r="P26" s="36" t="s">
        <v>84</v>
      </c>
      <c r="Q26" s="360"/>
      <c r="R26" s="360"/>
      <c r="S26" s="361"/>
      <c r="T26" s="362"/>
      <c r="U26" s="314" t="s">
        <v>104</v>
      </c>
      <c r="V26" s="363"/>
      <c r="W26" s="80" t="s">
        <v>105</v>
      </c>
      <c r="AA26" s="36" t="s">
        <v>84</v>
      </c>
      <c r="AB26" s="360"/>
      <c r="AC26" s="360"/>
      <c r="AD26" s="361"/>
      <c r="AE26" s="362"/>
      <c r="AF26" s="314" t="s">
        <v>104</v>
      </c>
      <c r="AG26" s="375"/>
      <c r="AH26" s="80" t="s">
        <v>105</v>
      </c>
      <c r="AL26" s="67"/>
      <c r="AM26" s="64"/>
      <c r="AN26" s="64"/>
      <c r="AO26" s="181"/>
      <c r="AP26" s="182"/>
      <c r="AQ26" s="65"/>
      <c r="AR26" s="11"/>
      <c r="AU26" s="20"/>
      <c r="AV26" s="21" t="s">
        <v>122</v>
      </c>
      <c r="AW26" s="335"/>
      <c r="AX26" s="20"/>
      <c r="AY26" s="21"/>
      <c r="AZ26" s="21" t="s">
        <v>207</v>
      </c>
      <c r="BA26" s="21" t="s">
        <v>216</v>
      </c>
      <c r="BB26" s="21"/>
      <c r="BC26" s="22" t="s">
        <v>217</v>
      </c>
      <c r="BF26" s="34"/>
      <c r="BG26" s="34"/>
      <c r="BH26" s="23"/>
      <c r="BI26" s="213" t="s">
        <v>4</v>
      </c>
      <c r="BJ26" s="34"/>
      <c r="BK26" s="23"/>
      <c r="BL26" s="23"/>
    </row>
    <row r="27" spans="2:64" ht="15.95" customHeight="1">
      <c r="B27" s="628"/>
      <c r="C27" s="628"/>
      <c r="D27" s="628"/>
      <c r="E27" s="628"/>
      <c r="F27" s="628"/>
      <c r="G27" s="628"/>
      <c r="H27" s="628"/>
      <c r="I27" s="628"/>
      <c r="J27" s="628"/>
      <c r="K27" s="628"/>
      <c r="L27" s="628"/>
      <c r="P27" s="36"/>
      <c r="Q27" s="194"/>
      <c r="R27" s="194"/>
      <c r="S27" s="361"/>
      <c r="T27" s="362"/>
      <c r="U27" s="477" t="s">
        <v>135</v>
      </c>
      <c r="V27" s="478"/>
      <c r="W27" s="479"/>
      <c r="AA27" s="36"/>
      <c r="AB27" s="37"/>
      <c r="AC27" s="37"/>
      <c r="AD27" s="361"/>
      <c r="AE27" s="362"/>
      <c r="AF27" s="477" t="s">
        <v>135</v>
      </c>
      <c r="AG27" s="478"/>
      <c r="AH27" s="479"/>
      <c r="AL27" s="63" t="s">
        <v>107</v>
      </c>
      <c r="AM27" s="384"/>
      <c r="AN27" s="384"/>
      <c r="AO27" s="383"/>
      <c r="AP27" s="383"/>
      <c r="AQ27" s="65"/>
      <c r="AR27" s="11"/>
      <c r="AU27" s="20"/>
      <c r="AV27" s="21"/>
      <c r="AW27" s="335"/>
      <c r="AX27" s="20"/>
      <c r="AY27" s="21"/>
      <c r="AZ27" s="21"/>
      <c r="BA27" s="21"/>
      <c r="BB27" s="21"/>
      <c r="BC27" s="22"/>
      <c r="BF27" s="20" t="s">
        <v>123</v>
      </c>
      <c r="BG27" s="20"/>
      <c r="BH27" s="21" t="s">
        <v>124</v>
      </c>
      <c r="BI27" s="395">
        <v>1631000</v>
      </c>
      <c r="BJ27" s="20" t="s">
        <v>222</v>
      </c>
      <c r="BK27" s="393" t="s">
        <v>128</v>
      </c>
      <c r="BL27" s="397" t="s">
        <v>130</v>
      </c>
    </row>
    <row r="28" spans="2:64" ht="15.95" customHeight="1">
      <c r="B28" s="628"/>
      <c r="C28" s="628"/>
      <c r="D28" s="628"/>
      <c r="E28" s="628"/>
      <c r="F28" s="628"/>
      <c r="G28" s="628"/>
      <c r="H28" s="628"/>
      <c r="I28" s="628"/>
      <c r="J28" s="628"/>
      <c r="K28" s="628"/>
      <c r="L28" s="628"/>
      <c r="P28" s="36"/>
      <c r="Q28" s="194"/>
      <c r="R28" s="194"/>
      <c r="S28" s="361"/>
      <c r="T28" s="362"/>
      <c r="U28" s="83"/>
      <c r="V28" s="81"/>
      <c r="W28" s="80"/>
      <c r="AA28" s="36"/>
      <c r="AB28" s="37"/>
      <c r="AC28" s="37"/>
      <c r="AD28" s="361"/>
      <c r="AE28" s="362"/>
      <c r="AF28" s="83"/>
      <c r="AG28" s="81"/>
      <c r="AH28" s="80"/>
      <c r="AL28" s="84" t="s">
        <v>87</v>
      </c>
      <c r="AM28" s="382"/>
      <c r="AN28" s="382"/>
      <c r="AO28" s="383"/>
      <c r="AP28" s="383"/>
      <c r="AQ28" s="65"/>
      <c r="AR28" s="85"/>
      <c r="AU28" s="20" t="s">
        <v>156</v>
      </c>
      <c r="AV28" s="21" t="s">
        <v>218</v>
      </c>
      <c r="AW28" s="335" t="s">
        <v>271</v>
      </c>
      <c r="AX28" s="345">
        <v>100000</v>
      </c>
      <c r="AY28" s="346">
        <v>1200000</v>
      </c>
      <c r="AZ28" s="21" t="s">
        <v>219</v>
      </c>
      <c r="BA28" s="21" t="s">
        <v>210</v>
      </c>
      <c r="BB28" s="338"/>
      <c r="BC28" s="22" t="s">
        <v>167</v>
      </c>
      <c r="BF28" s="20"/>
      <c r="BG28" s="20"/>
      <c r="BH28" s="21"/>
      <c r="BI28" s="398"/>
      <c r="BJ28" s="20" t="s">
        <v>221</v>
      </c>
      <c r="BK28" s="393"/>
      <c r="BL28" s="21" t="s">
        <v>131</v>
      </c>
    </row>
    <row r="29" spans="2:64" ht="15.95" customHeight="1">
      <c r="B29" s="82" t="s">
        <v>15</v>
      </c>
      <c r="P29" s="66" t="s">
        <v>85</v>
      </c>
      <c r="Q29" s="364"/>
      <c r="R29" s="365"/>
      <c r="S29" s="361"/>
      <c r="T29" s="362"/>
      <c r="U29" s="83" t="s">
        <v>106</v>
      </c>
      <c r="V29" s="81"/>
      <c r="W29" s="80"/>
      <c r="AA29" s="66" t="s">
        <v>85</v>
      </c>
      <c r="AB29" s="360"/>
      <c r="AC29" s="360"/>
      <c r="AD29" s="361"/>
      <c r="AE29" s="362"/>
      <c r="AF29" s="545" t="s">
        <v>106</v>
      </c>
      <c r="AG29" s="546"/>
      <c r="AH29" s="547"/>
      <c r="AL29" s="84" t="s">
        <v>88</v>
      </c>
      <c r="AM29" s="353"/>
      <c r="AN29" s="353"/>
      <c r="AO29" s="383"/>
      <c r="AP29" s="383"/>
      <c r="AQ29" s="65"/>
      <c r="AR29" s="11"/>
      <c r="AU29" s="20"/>
      <c r="AV29" s="21" t="s">
        <v>220</v>
      </c>
      <c r="AW29" s="335"/>
      <c r="AX29" s="399" t="s">
        <v>240</v>
      </c>
      <c r="AY29" s="21"/>
      <c r="AZ29" s="21" t="s">
        <v>207</v>
      </c>
      <c r="BA29" s="21" t="s">
        <v>212</v>
      </c>
      <c r="BB29" s="21"/>
      <c r="BC29" s="22" t="s">
        <v>147</v>
      </c>
      <c r="BF29" s="20"/>
      <c r="BG29" s="20" t="s">
        <v>125</v>
      </c>
      <c r="BH29" s="21" t="s">
        <v>126</v>
      </c>
      <c r="BI29" s="395">
        <v>1230000</v>
      </c>
      <c r="BJ29" s="399"/>
      <c r="BK29" s="21"/>
      <c r="BL29" s="21"/>
    </row>
    <row r="30" spans="2:64" ht="15.95" customHeight="1">
      <c r="B30" s="86" t="s">
        <v>19</v>
      </c>
      <c r="P30" s="88"/>
      <c r="Q30" s="195"/>
      <c r="R30" s="196"/>
      <c r="S30" s="361"/>
      <c r="T30" s="362"/>
      <c r="U30" s="624" t="s">
        <v>166</v>
      </c>
      <c r="V30" s="627"/>
      <c r="W30" s="626"/>
      <c r="AA30" s="88"/>
      <c r="AB30" s="37"/>
      <c r="AC30" s="37"/>
      <c r="AD30" s="361"/>
      <c r="AE30" s="362"/>
      <c r="AF30" s="624" t="s">
        <v>166</v>
      </c>
      <c r="AG30" s="627"/>
      <c r="AH30" s="626"/>
      <c r="AL30" s="89"/>
      <c r="AM30" s="87"/>
      <c r="AN30" s="87"/>
      <c r="AO30" s="183"/>
      <c r="AP30" s="183"/>
      <c r="AQ30" s="65"/>
      <c r="AR30" s="11"/>
      <c r="AU30" s="20"/>
      <c r="AV30" s="21"/>
      <c r="AW30" s="335"/>
      <c r="AX30" s="20"/>
      <c r="AY30" s="21"/>
      <c r="AZ30" s="21"/>
      <c r="BA30" s="21"/>
      <c r="BB30" s="21"/>
      <c r="BC30" s="22" t="s">
        <v>169</v>
      </c>
      <c r="BF30" s="20"/>
      <c r="BG30" s="20"/>
      <c r="BH30" s="21"/>
      <c r="BI30" s="398"/>
      <c r="BJ30" s="20"/>
      <c r="BK30" s="21"/>
      <c r="BL30" s="21"/>
    </row>
    <row r="31" spans="2:64" ht="22.15" customHeight="1">
      <c r="B31" s="609" t="s">
        <v>238</v>
      </c>
      <c r="C31" s="609"/>
      <c r="D31" s="609"/>
      <c r="E31" s="609"/>
      <c r="F31" s="609"/>
      <c r="G31" s="609"/>
      <c r="H31" s="609"/>
      <c r="I31" s="609"/>
      <c r="J31" s="609"/>
      <c r="K31" s="609"/>
      <c r="L31" s="609"/>
      <c r="P31" s="90"/>
      <c r="Q31" s="195"/>
      <c r="R31" s="196"/>
      <c r="S31" s="361"/>
      <c r="T31" s="362"/>
      <c r="U31" s="91"/>
      <c r="V31" s="92"/>
      <c r="W31" s="93"/>
      <c r="AA31" s="90"/>
      <c r="AB31" s="37"/>
      <c r="AC31" s="37"/>
      <c r="AD31" s="361"/>
      <c r="AE31" s="362"/>
      <c r="AF31" s="91"/>
      <c r="AG31" s="92"/>
      <c r="AH31" s="93"/>
      <c r="AL31" s="70"/>
      <c r="AM31" s="70"/>
      <c r="AN31" s="70"/>
      <c r="AO31" s="184"/>
      <c r="AP31" s="184"/>
      <c r="AQ31" s="70"/>
      <c r="AR31" s="11"/>
      <c r="AU31" s="20"/>
      <c r="AV31" s="21"/>
      <c r="AW31" s="335"/>
      <c r="AX31" s="20"/>
      <c r="AY31" s="21"/>
      <c r="AZ31" s="21"/>
      <c r="BA31" s="21"/>
      <c r="BB31" s="21"/>
      <c r="BC31" s="347">
        <v>44651</v>
      </c>
      <c r="BF31" s="20"/>
      <c r="BG31" s="20"/>
      <c r="BH31" s="21"/>
      <c r="BI31" s="395"/>
      <c r="BJ31" s="20"/>
      <c r="BK31" s="21"/>
      <c r="BL31" s="21"/>
    </row>
    <row r="32" spans="2:64" ht="23.45" customHeight="1">
      <c r="B32" s="329"/>
      <c r="C32" s="329"/>
      <c r="D32" s="329"/>
      <c r="E32" s="329"/>
      <c r="F32" s="329"/>
      <c r="G32" s="329"/>
      <c r="H32" s="329"/>
      <c r="I32" s="329"/>
      <c r="J32" s="329"/>
      <c r="K32" s="329"/>
      <c r="L32" s="142"/>
      <c r="P32" s="94" t="s">
        <v>79</v>
      </c>
      <c r="Q32" s="366"/>
      <c r="R32" s="367"/>
      <c r="S32" s="361"/>
      <c r="T32" s="362"/>
      <c r="U32" s="618" t="s">
        <v>115</v>
      </c>
      <c r="V32" s="619"/>
      <c r="W32" s="620"/>
      <c r="AA32" s="376" t="s">
        <v>226</v>
      </c>
      <c r="AB32" s="360"/>
      <c r="AC32" s="360"/>
      <c r="AD32" s="361"/>
      <c r="AE32" s="362"/>
      <c r="AF32" s="621" t="s">
        <v>115</v>
      </c>
      <c r="AG32" s="622"/>
      <c r="AH32" s="623"/>
      <c r="AL32" s="52" t="s">
        <v>10</v>
      </c>
      <c r="AM32" s="385"/>
      <c r="AN32" s="385"/>
      <c r="AO32" s="386"/>
      <c r="AP32" s="387"/>
      <c r="AQ32" s="70"/>
      <c r="AR32" s="85"/>
      <c r="AU32" s="20"/>
      <c r="AV32" s="21"/>
      <c r="AW32" s="335"/>
      <c r="AX32" s="20"/>
      <c r="AY32" s="21"/>
      <c r="AZ32" s="21"/>
      <c r="BA32" s="21"/>
      <c r="BB32" s="21"/>
      <c r="BC32" s="22" t="s">
        <v>153</v>
      </c>
      <c r="BF32" s="20"/>
      <c r="BG32" s="20"/>
      <c r="BH32" s="21"/>
      <c r="BI32" s="395"/>
      <c r="BJ32" s="20"/>
      <c r="BK32" s="21"/>
      <c r="BL32" s="21"/>
    </row>
    <row r="33" spans="2:64" ht="20.45" customHeight="1">
      <c r="P33" s="95"/>
      <c r="Q33" s="195"/>
      <c r="R33" s="196"/>
      <c r="S33" s="361"/>
      <c r="T33" s="368"/>
      <c r="U33" s="624" t="s">
        <v>270</v>
      </c>
      <c r="V33" s="625"/>
      <c r="W33" s="626"/>
      <c r="AA33" s="95"/>
      <c r="AB33" s="37"/>
      <c r="AC33" s="37"/>
      <c r="AD33" s="377"/>
      <c r="AE33" s="368"/>
      <c r="AF33" s="624" t="s">
        <v>270</v>
      </c>
      <c r="AG33" s="627"/>
      <c r="AH33" s="626"/>
      <c r="AR33" s="11"/>
      <c r="AU33" s="20"/>
      <c r="AV33" s="21"/>
      <c r="AW33" s="335"/>
      <c r="AX33" s="20"/>
      <c r="AY33" s="21"/>
      <c r="AZ33" s="21"/>
      <c r="BA33" s="21"/>
      <c r="BB33" s="21"/>
      <c r="BC33" s="343">
        <v>4800000</v>
      </c>
      <c r="BF33" s="20"/>
      <c r="BG33" s="20"/>
      <c r="BH33" s="21"/>
      <c r="BI33" s="395"/>
      <c r="BJ33" s="20"/>
      <c r="BK33" s="21"/>
      <c r="BL33" s="21"/>
    </row>
    <row r="34" spans="2:64" ht="19.899999999999999" customHeight="1">
      <c r="B34" s="86" t="s">
        <v>12</v>
      </c>
      <c r="P34" s="94"/>
      <c r="Q34" s="204"/>
      <c r="R34" s="204"/>
      <c r="S34" s="361"/>
      <c r="T34" s="362"/>
      <c r="U34" s="559"/>
      <c r="V34" s="560"/>
      <c r="W34" s="561"/>
      <c r="AA34" s="95"/>
      <c r="AB34" s="97"/>
      <c r="AC34" s="97"/>
      <c r="AD34" s="378"/>
      <c r="AE34" s="379"/>
      <c r="AF34" s="98"/>
      <c r="AG34" s="99"/>
      <c r="AH34" s="47"/>
      <c r="AK34" s="473" t="s">
        <v>54</v>
      </c>
      <c r="AL34" s="473"/>
      <c r="AM34" s="473"/>
      <c r="AN34" s="473"/>
      <c r="AQ34" s="315"/>
      <c r="AR34" s="11"/>
      <c r="AU34" s="20"/>
      <c r="AV34" s="21"/>
      <c r="AW34" s="335"/>
      <c r="AX34" s="20"/>
      <c r="AY34" s="21"/>
      <c r="AZ34" s="21"/>
      <c r="BA34" s="21"/>
      <c r="BB34" s="21"/>
      <c r="BC34" s="344" t="s">
        <v>154</v>
      </c>
      <c r="BF34" s="20"/>
      <c r="BG34" s="20"/>
      <c r="BH34" s="21"/>
      <c r="BI34" s="17"/>
      <c r="BJ34" s="20"/>
      <c r="BK34" s="21"/>
      <c r="BL34" s="21"/>
    </row>
    <row r="35" spans="2:64" ht="20.45" customHeight="1">
      <c r="B35" s="330" t="s">
        <v>254</v>
      </c>
      <c r="E35" s="600" t="s">
        <v>239</v>
      </c>
      <c r="F35" s="600"/>
      <c r="G35" s="600"/>
      <c r="H35" s="600"/>
      <c r="I35" s="600"/>
      <c r="J35" s="600"/>
      <c r="K35" s="600"/>
      <c r="L35" s="600"/>
      <c r="P35" s="59"/>
      <c r="Q35" s="197"/>
      <c r="R35" s="197"/>
      <c r="S35" s="369"/>
      <c r="T35" s="370"/>
      <c r="U35" s="101"/>
      <c r="V35" s="102"/>
      <c r="W35" s="22"/>
      <c r="AA35" s="59"/>
      <c r="AB35" s="100"/>
      <c r="AC35" s="100"/>
      <c r="AD35" s="369"/>
      <c r="AE35" s="370"/>
      <c r="AF35" s="101"/>
      <c r="AG35" s="102"/>
      <c r="AH35" s="22"/>
      <c r="AL35" s="555" t="s">
        <v>49</v>
      </c>
      <c r="AM35" s="555"/>
      <c r="AN35" s="555"/>
      <c r="AO35" s="556" t="s">
        <v>53</v>
      </c>
      <c r="AP35" s="556"/>
      <c r="AR35" s="85"/>
      <c r="AU35" s="20"/>
      <c r="AV35" s="21"/>
      <c r="AW35" s="335"/>
      <c r="AX35" s="20"/>
      <c r="AY35" s="21"/>
      <c r="AZ35" s="21"/>
      <c r="BA35" s="21"/>
      <c r="BB35" s="21"/>
      <c r="BC35" s="343">
        <v>100000</v>
      </c>
      <c r="BF35" s="20"/>
      <c r="BG35" s="20"/>
      <c r="BH35" s="21"/>
      <c r="BI35" s="17"/>
      <c r="BJ35" s="20"/>
      <c r="BK35" s="21"/>
      <c r="BL35" s="21"/>
    </row>
    <row r="36" spans="2:64" ht="20.45" customHeight="1">
      <c r="B36" s="330" t="s">
        <v>255</v>
      </c>
      <c r="P36" s="103" t="s">
        <v>10</v>
      </c>
      <c r="Q36" s="357"/>
      <c r="R36" s="357"/>
      <c r="S36" s="371"/>
      <c r="T36" s="372"/>
      <c r="U36" s="104"/>
      <c r="V36" s="105"/>
      <c r="W36" s="47"/>
      <c r="AA36" s="103" t="s">
        <v>10</v>
      </c>
      <c r="AB36" s="357"/>
      <c r="AC36" s="357"/>
      <c r="AD36" s="371"/>
      <c r="AE36" s="372"/>
      <c r="AF36" s="104"/>
      <c r="AG36" s="105"/>
      <c r="AH36" s="47"/>
      <c r="AL36" s="323" t="s">
        <v>50</v>
      </c>
      <c r="AM36" s="323" t="s">
        <v>67</v>
      </c>
      <c r="AN36" s="324" t="s">
        <v>68</v>
      </c>
      <c r="AO36" s="611"/>
      <c r="AP36" s="612"/>
      <c r="AR36" s="11"/>
      <c r="AU36" s="20"/>
      <c r="AV36" s="21"/>
      <c r="AW36" s="17"/>
      <c r="AX36" s="349"/>
      <c r="AY36" s="352"/>
      <c r="AZ36" s="157"/>
      <c r="BA36" s="158"/>
      <c r="BB36" s="158"/>
      <c r="BC36" s="22"/>
      <c r="BF36" s="20"/>
      <c r="BG36" s="20"/>
      <c r="BH36" s="21"/>
      <c r="BI36" s="17"/>
      <c r="BJ36" s="20"/>
      <c r="BK36" s="21"/>
      <c r="BL36" s="21"/>
    </row>
    <row r="37" spans="2:64" ht="15.95" customHeight="1">
      <c r="AA37" s="106"/>
      <c r="AB37" s="106"/>
      <c r="AC37" s="106"/>
      <c r="AD37" s="106"/>
      <c r="AE37" s="106"/>
      <c r="AF37" s="106"/>
      <c r="AG37" s="106"/>
      <c r="AH37" s="106"/>
      <c r="AI37" s="106"/>
      <c r="AL37" s="501" t="s">
        <v>51</v>
      </c>
      <c r="AM37" s="509" t="s">
        <v>69</v>
      </c>
      <c r="AN37" s="532"/>
      <c r="AO37" s="601"/>
      <c r="AP37" s="602"/>
      <c r="AQ37" s="11"/>
      <c r="AR37" s="11"/>
      <c r="AU37" s="20"/>
      <c r="AV37" s="21"/>
      <c r="AW37" s="17"/>
      <c r="AX37" s="349"/>
      <c r="AY37" s="352"/>
      <c r="AZ37" s="157"/>
      <c r="BA37" s="158"/>
      <c r="BB37" s="158"/>
      <c r="BC37" s="22"/>
      <c r="BF37" s="20"/>
      <c r="BG37" s="20"/>
      <c r="BH37" s="21"/>
      <c r="BI37" s="17"/>
      <c r="BJ37" s="20"/>
      <c r="BK37" s="21"/>
      <c r="BL37" s="21"/>
    </row>
    <row r="38" spans="2:64" ht="15.95" customHeight="1">
      <c r="B38" s="473" t="s">
        <v>263</v>
      </c>
      <c r="C38" s="473"/>
      <c r="D38" s="473"/>
      <c r="E38" s="473"/>
      <c r="F38" s="473"/>
      <c r="G38" s="473"/>
      <c r="H38" s="473"/>
      <c r="I38" s="473"/>
      <c r="J38" s="473"/>
      <c r="K38" s="473"/>
      <c r="L38" s="473"/>
      <c r="P38" s="608" t="s">
        <v>170</v>
      </c>
      <c r="Q38" s="608"/>
      <c r="R38" s="608"/>
      <c r="S38" s="608"/>
      <c r="T38" s="608"/>
      <c r="U38" s="608"/>
      <c r="V38" s="608"/>
      <c r="W38" s="608"/>
      <c r="X38" s="106"/>
      <c r="AA38" s="608" t="s">
        <v>170</v>
      </c>
      <c r="AB38" s="608"/>
      <c r="AC38" s="608"/>
      <c r="AD38" s="608"/>
      <c r="AE38" s="608"/>
      <c r="AF38" s="608"/>
      <c r="AG38" s="608"/>
      <c r="AH38" s="608"/>
      <c r="AI38" s="106"/>
      <c r="AL38" s="512"/>
      <c r="AM38" s="511"/>
      <c r="AN38" s="533"/>
      <c r="AO38" s="605"/>
      <c r="AP38" s="606"/>
      <c r="AQ38" s="11"/>
      <c r="AR38" s="11"/>
      <c r="AU38" s="28"/>
      <c r="AV38" s="28"/>
      <c r="AW38" s="28"/>
      <c r="AX38" s="350"/>
      <c r="AY38" s="350"/>
      <c r="AZ38" s="28"/>
      <c r="BA38" s="28"/>
      <c r="BB38" s="28"/>
      <c r="BC38" s="28"/>
      <c r="BF38" s="28"/>
      <c r="BG38" s="28"/>
      <c r="BH38" s="28"/>
      <c r="BI38" s="28"/>
      <c r="BJ38" s="28"/>
      <c r="BK38" s="28"/>
      <c r="BL38" s="28"/>
    </row>
    <row r="39" spans="2:64" ht="15.95" customHeight="1">
      <c r="B39" s="609" t="s">
        <v>264</v>
      </c>
      <c r="C39" s="609"/>
      <c r="D39" s="609"/>
      <c r="E39" s="609"/>
      <c r="F39" s="609"/>
      <c r="G39" s="609"/>
      <c r="H39" s="609"/>
      <c r="I39" s="609"/>
      <c r="J39" s="609"/>
      <c r="K39" s="609"/>
      <c r="L39" s="609"/>
      <c r="P39" s="608"/>
      <c r="Q39" s="608"/>
      <c r="R39" s="608"/>
      <c r="S39" s="608"/>
      <c r="T39" s="608"/>
      <c r="U39" s="608"/>
      <c r="V39" s="608"/>
      <c r="W39" s="608"/>
      <c r="X39" s="106"/>
      <c r="AA39" s="608"/>
      <c r="AB39" s="608"/>
      <c r="AC39" s="608"/>
      <c r="AD39" s="608"/>
      <c r="AE39" s="608"/>
      <c r="AF39" s="608"/>
      <c r="AG39" s="608"/>
      <c r="AH39" s="608"/>
      <c r="AL39" s="512"/>
      <c r="AM39" s="40" t="s">
        <v>67</v>
      </c>
      <c r="AN39" s="324"/>
      <c r="AO39" s="611"/>
      <c r="AP39" s="612"/>
      <c r="AQ39" s="11"/>
      <c r="AR39" s="11"/>
      <c r="AU39" s="69" t="s">
        <v>16</v>
      </c>
      <c r="AV39" s="70"/>
      <c r="AW39" s="70"/>
      <c r="AX39" s="71"/>
      <c r="AY39" s="434">
        <v>1600000</v>
      </c>
      <c r="AZ39" s="70"/>
      <c r="BA39" s="71"/>
      <c r="BB39" s="72"/>
      <c r="BC39" s="70"/>
      <c r="BF39" s="69" t="s">
        <v>16</v>
      </c>
      <c r="BG39" s="69"/>
      <c r="BH39" s="70"/>
      <c r="BI39" s="396">
        <v>1631000</v>
      </c>
      <c r="BJ39" s="71"/>
      <c r="BK39" s="72"/>
      <c r="BL39" s="70"/>
    </row>
    <row r="40" spans="2:64" ht="15.95" customHeight="1">
      <c r="B40" s="610" t="s">
        <v>265</v>
      </c>
      <c r="C40" s="610"/>
      <c r="D40" s="610"/>
      <c r="E40" s="610"/>
      <c r="F40" s="610"/>
      <c r="G40" s="610"/>
      <c r="H40" s="610"/>
      <c r="I40" s="610"/>
      <c r="J40" s="610"/>
      <c r="K40" s="610"/>
      <c r="L40" s="610"/>
      <c r="AL40" s="504"/>
      <c r="AM40" s="40" t="s">
        <v>70</v>
      </c>
      <c r="AN40" s="324" t="s">
        <v>71</v>
      </c>
      <c r="AO40" s="611"/>
      <c r="AP40" s="612"/>
      <c r="AQ40" s="11"/>
      <c r="AR40" s="11"/>
    </row>
    <row r="41" spans="2:64" ht="22.15" customHeight="1">
      <c r="B41" s="330"/>
      <c r="C41" s="330"/>
      <c r="D41" s="330"/>
      <c r="E41" s="330"/>
      <c r="F41" s="330"/>
      <c r="G41" s="330"/>
      <c r="H41" s="330"/>
      <c r="I41" s="330"/>
      <c r="J41" s="330"/>
      <c r="K41" s="330"/>
      <c r="L41" s="330"/>
      <c r="AL41" s="516" t="s">
        <v>52</v>
      </c>
      <c r="AM41" s="540"/>
      <c r="AN41" s="532" t="s">
        <v>94</v>
      </c>
      <c r="AO41" s="601"/>
      <c r="AP41" s="602"/>
      <c r="AQ41" s="11"/>
      <c r="AR41" s="11"/>
      <c r="AU41" s="348" t="s">
        <v>182</v>
      </c>
      <c r="AV41" s="139"/>
      <c r="AW41" s="139"/>
      <c r="AX41" s="139"/>
      <c r="AY41" s="139"/>
      <c r="AZ41" s="139"/>
      <c r="BA41" s="139"/>
      <c r="BB41" s="139"/>
      <c r="BC41" s="139"/>
      <c r="BD41" s="160"/>
      <c r="BE41" s="160"/>
    </row>
    <row r="42" spans="2:64" ht="15.95" customHeight="1">
      <c r="AL42" s="541"/>
      <c r="AM42" s="542"/>
      <c r="AN42" s="552"/>
      <c r="AO42" s="603"/>
      <c r="AP42" s="604"/>
      <c r="AQ42" s="11"/>
      <c r="AR42" s="11"/>
      <c r="AU42" s="617" t="s">
        <v>183</v>
      </c>
      <c r="AV42" s="617"/>
      <c r="AW42" s="617"/>
      <c r="AX42" s="617"/>
      <c r="AY42" s="617"/>
      <c r="AZ42" s="617"/>
      <c r="BA42" s="617"/>
      <c r="BB42" s="617"/>
      <c r="BC42" s="617"/>
      <c r="BD42" s="432"/>
      <c r="BE42" s="432"/>
      <c r="BF42" s="389" t="s">
        <v>228</v>
      </c>
      <c r="BG42" s="389"/>
      <c r="BH42" s="389"/>
      <c r="BI42" s="389"/>
      <c r="BJ42" s="389"/>
      <c r="BK42" s="389"/>
    </row>
    <row r="43" spans="2:64" ht="15.95" customHeight="1">
      <c r="B43" s="86" t="s">
        <v>29</v>
      </c>
      <c r="AL43" s="543"/>
      <c r="AM43" s="544"/>
      <c r="AN43" s="533"/>
      <c r="AO43" s="605"/>
      <c r="AP43" s="606"/>
      <c r="AQ43" s="11"/>
      <c r="AR43" s="11"/>
      <c r="AS43" s="2"/>
      <c r="AT43" s="2"/>
      <c r="AU43" s="607" t="s">
        <v>267</v>
      </c>
      <c r="AV43" s="607"/>
      <c r="AW43" s="607"/>
      <c r="AX43" s="607"/>
      <c r="AY43" s="607"/>
      <c r="AZ43" s="607"/>
      <c r="BA43" s="607"/>
      <c r="BB43" s="607"/>
      <c r="BC43" s="607"/>
      <c r="BD43" s="388"/>
      <c r="BE43" s="388"/>
      <c r="BF43" s="613" t="s">
        <v>229</v>
      </c>
      <c r="BG43" s="613"/>
      <c r="BH43" s="613"/>
      <c r="BI43" s="613"/>
      <c r="BJ43" s="613"/>
      <c r="BK43" s="613"/>
    </row>
    <row r="44" spans="2:64" ht="15.95" customHeight="1">
      <c r="B44" s="330" t="s">
        <v>18</v>
      </c>
      <c r="AL44" s="555" t="s">
        <v>46</v>
      </c>
      <c r="AM44" s="555"/>
      <c r="AN44" s="556" t="s">
        <v>72</v>
      </c>
      <c r="AO44" s="615"/>
      <c r="AP44" s="615"/>
      <c r="AQ44" s="616" t="s">
        <v>227</v>
      </c>
      <c r="AR44" s="11"/>
      <c r="AS44" s="2"/>
      <c r="AT44" s="2"/>
      <c r="AU44" s="607"/>
      <c r="AV44" s="607"/>
      <c r="AW44" s="607"/>
      <c r="AX44" s="607"/>
      <c r="AY44" s="607"/>
      <c r="AZ44" s="607"/>
      <c r="BA44" s="607"/>
      <c r="BB44" s="607"/>
      <c r="BC44" s="607"/>
      <c r="BD44" s="388"/>
      <c r="BE44" s="388"/>
      <c r="BF44" s="613" t="s">
        <v>230</v>
      </c>
      <c r="BG44" s="613"/>
      <c r="BH44" s="613"/>
      <c r="BI44" s="613"/>
      <c r="BJ44" s="613"/>
      <c r="BK44" s="613"/>
    </row>
    <row r="45" spans="2:64" ht="15.95" customHeight="1">
      <c r="AL45" s="555"/>
      <c r="AM45" s="555"/>
      <c r="AN45" s="556"/>
      <c r="AO45" s="615"/>
      <c r="AP45" s="615"/>
      <c r="AQ45" s="616"/>
      <c r="AR45" s="11"/>
      <c r="AS45" s="2"/>
      <c r="AT45" s="2"/>
      <c r="AU45" s="607"/>
      <c r="AV45" s="607"/>
      <c r="AW45" s="607"/>
      <c r="AX45" s="607"/>
      <c r="AY45" s="607"/>
      <c r="AZ45" s="607"/>
      <c r="BA45" s="607"/>
      <c r="BB45" s="607"/>
      <c r="BC45" s="607"/>
      <c r="BD45" s="388"/>
      <c r="BE45" s="388"/>
      <c r="BF45" s="613" t="s">
        <v>231</v>
      </c>
      <c r="BG45" s="613"/>
      <c r="BH45" s="613"/>
      <c r="BI45" s="613"/>
      <c r="BJ45" s="613"/>
      <c r="BK45" s="613"/>
    </row>
    <row r="46" spans="2:64" ht="15.95" customHeight="1">
      <c r="AQ46" s="11"/>
      <c r="AR46" s="11"/>
      <c r="AS46" s="2"/>
      <c r="AT46" s="2"/>
      <c r="AU46" s="607"/>
      <c r="AV46" s="607"/>
      <c r="AW46" s="607"/>
      <c r="AX46" s="607"/>
      <c r="AY46" s="607"/>
      <c r="AZ46" s="607"/>
      <c r="BA46" s="607"/>
      <c r="BB46" s="607"/>
      <c r="BC46" s="607"/>
      <c r="BD46" s="388"/>
      <c r="BE46" s="388"/>
      <c r="BF46" s="614" t="s">
        <v>232</v>
      </c>
      <c r="BG46" s="614"/>
      <c r="BH46" s="614"/>
      <c r="BI46" s="614"/>
      <c r="BJ46" s="614"/>
      <c r="BK46" s="614"/>
    </row>
    <row r="47" spans="2:64" ht="15.95" customHeight="1">
      <c r="AQ47" s="11"/>
      <c r="AR47" s="11"/>
      <c r="AS47" s="2"/>
      <c r="AT47" s="2"/>
      <c r="AU47" s="607"/>
      <c r="AV47" s="607"/>
      <c r="AW47" s="607"/>
      <c r="AX47" s="607"/>
      <c r="AY47" s="607"/>
      <c r="AZ47" s="607"/>
      <c r="BA47" s="607"/>
      <c r="BB47" s="607"/>
      <c r="BC47" s="607"/>
      <c r="BD47" s="388"/>
      <c r="BE47" s="388"/>
      <c r="BF47" s="614"/>
      <c r="BG47" s="614"/>
      <c r="BH47" s="614"/>
      <c r="BI47" s="614"/>
      <c r="BJ47" s="614"/>
      <c r="BK47" s="614"/>
    </row>
    <row r="48" spans="2:64" ht="23.45" customHeight="1">
      <c r="B48" s="331" t="s">
        <v>225</v>
      </c>
      <c r="C48" s="331"/>
      <c r="D48" s="331"/>
      <c r="E48" s="331"/>
      <c r="F48" s="331"/>
      <c r="G48" s="331"/>
      <c r="H48" s="331"/>
      <c r="I48" s="331"/>
      <c r="J48" s="331"/>
      <c r="K48" s="331"/>
      <c r="L48" s="331"/>
      <c r="AQ48" s="315"/>
      <c r="AR48" s="107"/>
      <c r="AS48" s="2"/>
      <c r="AT48" s="2"/>
      <c r="AU48" s="607"/>
      <c r="AV48" s="607"/>
      <c r="AW48" s="607"/>
      <c r="AX48" s="607"/>
      <c r="AY48" s="607"/>
      <c r="AZ48" s="607"/>
      <c r="BA48" s="607"/>
      <c r="BB48" s="607"/>
      <c r="BC48" s="607"/>
      <c r="BD48" s="388"/>
      <c r="BE48" s="388"/>
    </row>
    <row r="49" spans="1:57" ht="15.95" customHeight="1">
      <c r="Y49" s="107"/>
      <c r="Z49" s="107"/>
      <c r="AA49" s="107"/>
      <c r="AB49" s="107"/>
      <c r="AC49" s="107"/>
      <c r="AD49" s="107"/>
      <c r="AE49" s="107"/>
      <c r="AF49" s="107"/>
      <c r="AG49" s="107"/>
      <c r="AH49" s="107"/>
      <c r="AI49" s="107"/>
      <c r="AQ49" s="11"/>
      <c r="AR49" s="11"/>
      <c r="AS49" s="2"/>
      <c r="AT49" s="2"/>
      <c r="AU49" s="388"/>
      <c r="AV49" s="388"/>
      <c r="AW49" s="388"/>
      <c r="AX49" s="388"/>
      <c r="AY49" s="388"/>
      <c r="AZ49" s="388"/>
      <c r="BA49" s="388"/>
      <c r="BB49" s="388"/>
      <c r="BC49" s="388"/>
      <c r="BD49" s="388"/>
      <c r="BE49" s="388"/>
    </row>
    <row r="50" spans="1:57" ht="15.95" customHeight="1">
      <c r="A50" s="528"/>
      <c r="B50" s="528"/>
      <c r="C50" s="528"/>
      <c r="D50" s="528"/>
      <c r="E50" s="528"/>
      <c r="F50" s="528"/>
      <c r="G50" s="528"/>
      <c r="H50" s="528"/>
      <c r="I50" s="528"/>
      <c r="J50" s="528"/>
      <c r="K50" s="528"/>
      <c r="L50" s="313"/>
      <c r="M50" s="313"/>
      <c r="N50" s="107"/>
      <c r="O50" s="107"/>
      <c r="P50" s="107"/>
      <c r="Q50" s="107"/>
      <c r="R50" s="107"/>
      <c r="S50" s="107"/>
      <c r="T50" s="107"/>
      <c r="U50" s="107"/>
      <c r="V50" s="107"/>
      <c r="W50" s="107"/>
      <c r="X50" s="107"/>
      <c r="AM50" s="108"/>
      <c r="AN50" s="108"/>
      <c r="AO50" s="108"/>
      <c r="AP50" s="108"/>
      <c r="AS50" s="467"/>
      <c r="AT50" s="468"/>
      <c r="AU50" s="468"/>
      <c r="AV50" s="468"/>
      <c r="AW50" s="468"/>
      <c r="AX50" s="468"/>
      <c r="AY50" s="468"/>
      <c r="AZ50" s="468"/>
      <c r="BA50" s="468"/>
      <c r="BB50" s="468"/>
      <c r="BC50" s="468"/>
      <c r="BD50" s="107"/>
      <c r="BE50" s="110"/>
    </row>
    <row r="51" spans="1:57" ht="15.95" customHeight="1">
      <c r="AJ51" s="107"/>
      <c r="AK51" s="107"/>
      <c r="AS51" s="2"/>
      <c r="AT51" s="2"/>
      <c r="AU51" s="2"/>
      <c r="AV51" s="2"/>
      <c r="AW51" s="2"/>
      <c r="AX51" s="2"/>
      <c r="AY51" s="2"/>
      <c r="AZ51" s="2"/>
      <c r="BA51" s="2"/>
      <c r="BB51" s="2"/>
      <c r="BC51" s="2"/>
    </row>
    <row r="52" spans="1:57" ht="15.95" customHeight="1">
      <c r="AQ52" s="111"/>
      <c r="AR52" s="111"/>
      <c r="AS52" s="2"/>
      <c r="AT52" s="2"/>
      <c r="AU52" s="2"/>
      <c r="AV52" s="2"/>
      <c r="AW52" s="2"/>
      <c r="AX52" s="2"/>
      <c r="AY52" s="2"/>
      <c r="AZ52" s="2"/>
      <c r="BA52" s="2"/>
      <c r="BB52" s="2"/>
      <c r="BC52" s="2"/>
    </row>
    <row r="53" spans="1:57" ht="15.95" customHeight="1">
      <c r="AL53" s="111"/>
      <c r="AM53" s="111"/>
      <c r="AN53" s="111"/>
      <c r="AO53" s="111"/>
      <c r="AP53" s="111"/>
      <c r="AS53" s="2"/>
      <c r="AT53" s="2"/>
      <c r="AU53" s="2"/>
      <c r="AV53" s="2"/>
      <c r="AW53" s="2"/>
      <c r="AX53" s="2"/>
      <c r="AY53" s="2"/>
      <c r="AZ53" s="2"/>
      <c r="BA53" s="2"/>
      <c r="BB53" s="2"/>
      <c r="BC53" s="2"/>
    </row>
    <row r="54" spans="1:57" ht="15.95" customHeight="1">
      <c r="AS54" s="2"/>
      <c r="AT54" s="2"/>
      <c r="AU54" s="2"/>
      <c r="AV54" s="2"/>
      <c r="AW54" s="2"/>
      <c r="AX54" s="2"/>
      <c r="AY54" s="2"/>
      <c r="AZ54" s="2"/>
      <c r="BA54" s="2"/>
      <c r="BB54" s="2"/>
      <c r="BC54" s="2"/>
    </row>
    <row r="55" spans="1:57" ht="15.95" customHeight="1">
      <c r="AK55" s="111"/>
      <c r="AS55" s="2"/>
      <c r="AT55" s="2"/>
      <c r="AU55" s="2"/>
      <c r="AV55" s="2"/>
      <c r="AW55" s="2"/>
      <c r="AX55" s="2"/>
      <c r="AY55" s="2"/>
      <c r="AZ55" s="2"/>
      <c r="BA55" s="2"/>
      <c r="BB55" s="2"/>
      <c r="BC55" s="2"/>
    </row>
    <row r="56" spans="1:57" ht="15.95" customHeight="1">
      <c r="AS56" s="2"/>
      <c r="AT56" s="2"/>
      <c r="AU56" s="2"/>
      <c r="AV56" s="2"/>
      <c r="AW56" s="2"/>
      <c r="AX56" s="2"/>
      <c r="AY56" s="2"/>
      <c r="AZ56" s="2"/>
      <c r="BA56" s="2"/>
      <c r="BB56" s="2"/>
      <c r="BC56" s="2"/>
    </row>
    <row r="57" spans="1:57" ht="15.95" customHeight="1">
      <c r="AS57" s="2"/>
      <c r="AT57" s="2"/>
      <c r="AU57" s="2"/>
      <c r="AV57" s="2"/>
      <c r="AW57" s="2"/>
      <c r="AX57" s="2"/>
      <c r="AY57" s="2"/>
      <c r="AZ57" s="2"/>
      <c r="BA57" s="2"/>
      <c r="BB57" s="2"/>
      <c r="BC57" s="2"/>
    </row>
    <row r="58" spans="1:57" ht="15.95" customHeight="1">
      <c r="AS58" s="2"/>
      <c r="AT58" s="2"/>
      <c r="AU58" s="2"/>
      <c r="AV58" s="2"/>
      <c r="AW58" s="2"/>
      <c r="AX58" s="2"/>
      <c r="AY58" s="2"/>
      <c r="AZ58" s="2"/>
      <c r="BA58" s="2"/>
      <c r="BB58" s="2"/>
      <c r="BC58" s="2"/>
    </row>
    <row r="59" spans="1:57" ht="15.95" customHeight="1">
      <c r="AS59" s="2"/>
      <c r="AT59" s="2"/>
      <c r="AU59" s="2"/>
      <c r="AV59" s="2"/>
      <c r="AW59" s="2"/>
      <c r="AX59" s="2"/>
      <c r="AY59" s="2"/>
      <c r="AZ59" s="2"/>
      <c r="BA59" s="2"/>
      <c r="BB59" s="2"/>
      <c r="BC59" s="2"/>
    </row>
    <row r="60" spans="1:57" ht="15.95" customHeight="1">
      <c r="AS60" s="2"/>
      <c r="AT60" s="2"/>
      <c r="AU60" s="2"/>
      <c r="AV60" s="2"/>
      <c r="AW60" s="2"/>
      <c r="AX60" s="2"/>
      <c r="AY60" s="2"/>
      <c r="AZ60" s="2"/>
      <c r="BA60" s="2"/>
      <c r="BB60" s="2"/>
      <c r="BC60" s="2"/>
    </row>
    <row r="61" spans="1:57" ht="15.95" customHeight="1">
      <c r="AS61" s="2"/>
      <c r="AT61" s="2"/>
      <c r="AU61" s="2"/>
      <c r="AV61" s="2"/>
      <c r="AW61" s="2"/>
      <c r="AX61" s="2"/>
      <c r="AY61" s="2"/>
      <c r="AZ61" s="2"/>
      <c r="BA61" s="2"/>
      <c r="BB61" s="2"/>
      <c r="BC61" s="2"/>
    </row>
    <row r="62" spans="1:57" ht="15.95" customHeight="1">
      <c r="AS62" s="2"/>
      <c r="AT62" s="2"/>
      <c r="AU62" s="2"/>
      <c r="AV62" s="2"/>
      <c r="AW62" s="2"/>
      <c r="AX62" s="2"/>
      <c r="AY62" s="2"/>
      <c r="AZ62" s="2"/>
      <c r="BA62" s="2"/>
      <c r="BB62" s="2"/>
      <c r="BC62" s="2"/>
    </row>
    <row r="63" spans="1:57" ht="15.95" customHeight="1">
      <c r="AS63" s="2"/>
      <c r="AT63" s="2"/>
      <c r="AU63" s="2"/>
      <c r="AV63" s="2"/>
      <c r="AW63" s="2"/>
      <c r="AX63" s="2"/>
      <c r="AY63" s="2"/>
      <c r="AZ63" s="2"/>
      <c r="BA63" s="2"/>
      <c r="BB63" s="2"/>
      <c r="BC63" s="2"/>
    </row>
    <row r="64" spans="1:57" ht="15.95" customHeight="1">
      <c r="AS64" s="2"/>
      <c r="AT64" s="2"/>
      <c r="AU64" s="2"/>
      <c r="AV64" s="2"/>
      <c r="AW64" s="2"/>
      <c r="AX64" s="2"/>
      <c r="AY64" s="2"/>
      <c r="AZ64" s="2"/>
      <c r="BA64" s="2"/>
      <c r="BB64" s="2"/>
      <c r="BC64" s="2"/>
    </row>
    <row r="65" spans="45:55" ht="15.95" customHeight="1">
      <c r="AS65" s="2"/>
      <c r="AT65" s="2"/>
      <c r="AU65" s="2"/>
      <c r="AV65" s="2"/>
      <c r="AW65" s="2"/>
      <c r="AX65" s="2"/>
      <c r="AY65" s="2"/>
      <c r="AZ65" s="2"/>
      <c r="BA65" s="2"/>
      <c r="BB65" s="2"/>
      <c r="BC65" s="2"/>
    </row>
    <row r="66" spans="45:55" ht="15.95" customHeight="1">
      <c r="AS66" s="2"/>
      <c r="AT66" s="2"/>
      <c r="AU66" s="2"/>
      <c r="AV66" s="2"/>
      <c r="AW66" s="2"/>
      <c r="AX66" s="2"/>
      <c r="AY66" s="2"/>
      <c r="AZ66" s="2"/>
      <c r="BA66" s="2"/>
      <c r="BB66" s="2"/>
      <c r="BC66" s="2"/>
    </row>
    <row r="67" spans="45:55" ht="15.95" customHeight="1">
      <c r="AS67" s="2"/>
      <c r="AT67" s="2"/>
      <c r="AU67" s="2"/>
      <c r="AV67" s="2"/>
      <c r="AW67" s="2"/>
      <c r="AX67" s="2"/>
      <c r="AY67" s="2"/>
      <c r="AZ67" s="2"/>
      <c r="BA67" s="2"/>
      <c r="BB67" s="2"/>
      <c r="BC67" s="2"/>
    </row>
    <row r="68" spans="45:55" ht="15.95" customHeight="1">
      <c r="AS68" s="2"/>
      <c r="AT68" s="2"/>
      <c r="AU68" s="2"/>
      <c r="AV68" s="2"/>
      <c r="AW68" s="2"/>
      <c r="AX68" s="2"/>
      <c r="AY68" s="2"/>
      <c r="AZ68" s="2"/>
      <c r="BA68" s="2"/>
      <c r="BB68" s="2"/>
      <c r="BC68" s="2"/>
    </row>
    <row r="69" spans="45:55" ht="15.95" customHeight="1">
      <c r="AS69" s="2"/>
      <c r="AT69" s="2"/>
      <c r="AU69" s="2"/>
      <c r="AV69" s="2"/>
      <c r="AW69" s="2"/>
      <c r="AX69" s="2"/>
      <c r="AY69" s="2"/>
      <c r="AZ69" s="2"/>
      <c r="BA69" s="2"/>
      <c r="BB69" s="2"/>
      <c r="BC69" s="2"/>
    </row>
    <row r="70" spans="45:55" ht="15" customHeight="1">
      <c r="AS70" s="2"/>
      <c r="AT70" s="2"/>
      <c r="AU70" s="2"/>
      <c r="AV70" s="2"/>
      <c r="AW70" s="2"/>
      <c r="AX70" s="2"/>
      <c r="AY70" s="2"/>
      <c r="AZ70" s="2"/>
      <c r="BA70" s="2"/>
      <c r="BB70" s="2"/>
      <c r="BC70" s="2"/>
    </row>
    <row r="71" spans="45:55" ht="15" customHeight="1">
      <c r="AS71" s="2"/>
      <c r="AT71" s="2"/>
      <c r="AU71" s="2"/>
      <c r="AV71" s="2"/>
      <c r="AW71" s="2"/>
      <c r="AX71" s="2"/>
      <c r="AY71" s="2"/>
      <c r="AZ71" s="2"/>
      <c r="BA71" s="2"/>
      <c r="BB71" s="2"/>
      <c r="BC71" s="2"/>
    </row>
    <row r="72" spans="45:55" ht="15" customHeight="1">
      <c r="AS72" s="2"/>
      <c r="AT72" s="2"/>
      <c r="AU72" s="2"/>
      <c r="AV72" s="2"/>
      <c r="AW72" s="2"/>
      <c r="AX72" s="2"/>
      <c r="AY72" s="2"/>
      <c r="AZ72" s="2"/>
      <c r="BA72" s="2"/>
      <c r="BB72" s="2"/>
      <c r="BC72" s="2"/>
    </row>
    <row r="73" spans="45:55" ht="15" customHeight="1">
      <c r="AS73" s="2"/>
      <c r="AT73" s="2"/>
      <c r="AU73" s="2"/>
      <c r="AV73" s="2"/>
      <c r="AW73" s="2"/>
      <c r="AX73" s="2"/>
      <c r="AY73" s="2"/>
      <c r="AZ73" s="2"/>
      <c r="BA73" s="2"/>
      <c r="BB73" s="2"/>
      <c r="BC73" s="2"/>
    </row>
    <row r="74" spans="45:55" ht="15" customHeight="1">
      <c r="AS74" s="2"/>
      <c r="AT74" s="2"/>
      <c r="AU74" s="2"/>
      <c r="AV74" s="2"/>
      <c r="AW74" s="2"/>
      <c r="AX74" s="2"/>
      <c r="AY74" s="2"/>
      <c r="AZ74" s="2"/>
      <c r="BA74" s="2"/>
      <c r="BB74" s="2"/>
      <c r="BC74" s="2"/>
    </row>
    <row r="75" spans="45:55" ht="15" customHeight="1">
      <c r="AS75" s="2"/>
      <c r="AT75" s="2"/>
      <c r="AU75" s="2"/>
      <c r="AV75" s="2"/>
      <c r="AW75" s="2"/>
      <c r="AX75" s="2"/>
      <c r="AY75" s="2"/>
      <c r="AZ75" s="2"/>
      <c r="BA75" s="2"/>
      <c r="BB75" s="2"/>
      <c r="BC75" s="2"/>
    </row>
    <row r="76" spans="45:55" ht="15" customHeight="1">
      <c r="AS76" s="2"/>
      <c r="AT76" s="2"/>
      <c r="AU76" s="2"/>
      <c r="AV76" s="2"/>
      <c r="AW76" s="2"/>
      <c r="AX76" s="2"/>
      <c r="AY76" s="2"/>
      <c r="AZ76" s="2"/>
      <c r="BA76" s="2"/>
      <c r="BB76" s="2"/>
      <c r="BC76" s="2"/>
    </row>
    <row r="77" spans="45:55" ht="15" customHeight="1">
      <c r="AS77" s="2"/>
      <c r="AT77" s="2"/>
      <c r="AU77" s="2"/>
      <c r="AV77" s="2"/>
      <c r="AW77" s="2"/>
      <c r="AX77" s="2"/>
      <c r="AY77" s="2"/>
      <c r="AZ77" s="2"/>
      <c r="BA77" s="2"/>
      <c r="BB77" s="2"/>
      <c r="BC77" s="2"/>
    </row>
    <row r="78" spans="45:55" ht="15" customHeight="1">
      <c r="AS78" s="2"/>
      <c r="AT78" s="2"/>
      <c r="AU78" s="2"/>
      <c r="AV78" s="2"/>
      <c r="AW78" s="2"/>
      <c r="AX78" s="2"/>
      <c r="AY78" s="2"/>
      <c r="AZ78" s="2"/>
      <c r="BA78" s="2"/>
      <c r="BB78" s="2"/>
      <c r="BC78" s="2"/>
    </row>
    <row r="79" spans="45:55" ht="15" customHeight="1">
      <c r="AS79" s="2"/>
      <c r="AT79" s="2"/>
      <c r="AU79" s="2"/>
      <c r="AV79" s="2"/>
      <c r="AW79" s="2"/>
      <c r="AX79" s="2"/>
      <c r="AY79" s="2"/>
      <c r="AZ79" s="2"/>
      <c r="BA79" s="2"/>
      <c r="BB79" s="2"/>
      <c r="BC79" s="2"/>
    </row>
    <row r="80" spans="45:55" ht="15" customHeight="1">
      <c r="AS80" s="2"/>
      <c r="AT80" s="2"/>
      <c r="AU80" s="2"/>
      <c r="AV80" s="2"/>
      <c r="AW80" s="2"/>
      <c r="AX80" s="2"/>
      <c r="AY80" s="2"/>
      <c r="AZ80" s="2"/>
      <c r="BA80" s="2"/>
      <c r="BB80" s="2"/>
      <c r="BC80" s="2"/>
    </row>
    <row r="81" spans="45:55" ht="15" customHeight="1">
      <c r="AS81" s="2"/>
      <c r="AT81" s="2"/>
      <c r="AU81" s="2"/>
      <c r="AV81" s="2"/>
      <c r="AW81" s="2"/>
      <c r="AX81" s="2"/>
      <c r="AY81" s="2"/>
      <c r="AZ81" s="2"/>
      <c r="BA81" s="2"/>
      <c r="BB81" s="2"/>
      <c r="BC81" s="2"/>
    </row>
    <row r="82" spans="45:55" ht="15" customHeight="1">
      <c r="AS82" s="2"/>
      <c r="AT82" s="2"/>
      <c r="AU82" s="2"/>
      <c r="AV82" s="2"/>
      <c r="AW82" s="2"/>
      <c r="AX82" s="2"/>
      <c r="AY82" s="2"/>
      <c r="AZ82" s="2"/>
      <c r="BA82" s="2"/>
      <c r="BB82" s="2"/>
      <c r="BC82" s="2"/>
    </row>
    <row r="83" spans="45:55" ht="15" customHeight="1">
      <c r="AS83" s="2"/>
      <c r="AT83" s="2"/>
      <c r="AU83" s="2"/>
      <c r="AV83" s="2"/>
      <c r="AW83" s="2"/>
      <c r="AX83" s="2"/>
      <c r="AY83" s="2"/>
      <c r="AZ83" s="2"/>
      <c r="BA83" s="2"/>
      <c r="BB83" s="2"/>
      <c r="BC83" s="2"/>
    </row>
    <row r="84" spans="45:55" ht="15" customHeight="1">
      <c r="AS84" s="2"/>
      <c r="AT84" s="2"/>
      <c r="AU84" s="2"/>
      <c r="AV84" s="2"/>
      <c r="AW84" s="2"/>
      <c r="AX84" s="2"/>
      <c r="AY84" s="2"/>
      <c r="AZ84" s="2"/>
      <c r="BA84" s="2"/>
      <c r="BB84" s="2"/>
      <c r="BC84" s="2"/>
    </row>
    <row r="85" spans="45:55" ht="15" customHeight="1">
      <c r="AS85" s="2"/>
      <c r="AT85" s="2"/>
      <c r="AU85" s="2"/>
      <c r="AV85" s="2"/>
      <c r="AW85" s="2"/>
      <c r="AX85" s="2"/>
      <c r="AY85" s="2"/>
      <c r="AZ85" s="2"/>
      <c r="BA85" s="2"/>
      <c r="BB85" s="2"/>
      <c r="BC85" s="2"/>
    </row>
    <row r="86" spans="45:55" ht="15" customHeight="1">
      <c r="AS86" s="2"/>
      <c r="AT86" s="2"/>
      <c r="AU86" s="2"/>
      <c r="AV86" s="2"/>
      <c r="AW86" s="2"/>
      <c r="AX86" s="2"/>
      <c r="AY86" s="2"/>
      <c r="AZ86" s="2"/>
      <c r="BA86" s="2"/>
      <c r="BB86" s="2"/>
      <c r="BC86" s="2"/>
    </row>
    <row r="87" spans="45:55" ht="15" customHeight="1">
      <c r="AS87" s="2"/>
      <c r="AT87" s="2"/>
      <c r="AU87" s="2"/>
      <c r="AV87" s="2"/>
      <c r="AW87" s="2"/>
      <c r="AX87" s="2"/>
      <c r="AY87" s="2"/>
      <c r="AZ87" s="2"/>
      <c r="BA87" s="2"/>
      <c r="BB87" s="2"/>
      <c r="BC87" s="2"/>
    </row>
    <row r="88" spans="45:55" ht="15" customHeight="1">
      <c r="AS88" s="2"/>
      <c r="AT88" s="2"/>
      <c r="AU88" s="2"/>
      <c r="AV88" s="2"/>
      <c r="AW88" s="2"/>
      <c r="AX88" s="2"/>
      <c r="AY88" s="2"/>
      <c r="AZ88" s="2"/>
      <c r="BA88" s="2"/>
      <c r="BB88" s="2"/>
      <c r="BC88" s="2"/>
    </row>
    <row r="89" spans="45:55" ht="15" customHeight="1">
      <c r="AS89" s="2"/>
      <c r="AT89" s="2"/>
      <c r="AU89" s="2"/>
      <c r="AV89" s="2"/>
      <c r="AW89" s="2"/>
      <c r="AX89" s="2"/>
      <c r="AY89" s="2"/>
      <c r="AZ89" s="2"/>
      <c r="BA89" s="2"/>
      <c r="BB89" s="2"/>
      <c r="BC89" s="2"/>
    </row>
    <row r="90" spans="45:55" ht="15" customHeight="1">
      <c r="AS90" s="2"/>
      <c r="AT90" s="2"/>
      <c r="AU90" s="2"/>
      <c r="AV90" s="2"/>
      <c r="AW90" s="2"/>
      <c r="AX90" s="2"/>
      <c r="AY90" s="2"/>
      <c r="AZ90" s="2"/>
      <c r="BA90" s="2"/>
      <c r="BB90" s="2"/>
      <c r="BC90" s="2"/>
    </row>
    <row r="91" spans="45:55" ht="15" customHeight="1">
      <c r="AS91" s="2"/>
      <c r="AT91" s="2"/>
      <c r="AU91" s="2"/>
      <c r="AV91" s="2"/>
      <c r="AW91" s="2"/>
      <c r="AX91" s="2"/>
      <c r="AY91" s="2"/>
      <c r="AZ91" s="2"/>
      <c r="BA91" s="2"/>
      <c r="BB91" s="2"/>
      <c r="BC91" s="2"/>
    </row>
    <row r="92" spans="45:55" ht="15" customHeight="1">
      <c r="AS92" s="2"/>
      <c r="AT92" s="2"/>
      <c r="AU92" s="2"/>
      <c r="AV92" s="2"/>
      <c r="AW92" s="2"/>
      <c r="AX92" s="2"/>
      <c r="AY92" s="2"/>
      <c r="AZ92" s="2"/>
      <c r="BA92" s="2"/>
      <c r="BB92" s="2"/>
      <c r="BC92" s="2"/>
    </row>
    <row r="93" spans="45:55" ht="15" customHeight="1">
      <c r="AS93" s="2"/>
      <c r="AT93" s="2"/>
      <c r="AU93" s="2"/>
      <c r="AV93" s="2"/>
      <c r="AW93" s="2"/>
      <c r="AX93" s="2"/>
      <c r="AY93" s="2"/>
      <c r="AZ93" s="2"/>
      <c r="BA93" s="2"/>
      <c r="BB93" s="2"/>
      <c r="BC93" s="2"/>
    </row>
    <row r="94" spans="45:55" ht="15" customHeight="1">
      <c r="AS94" s="2"/>
      <c r="AT94" s="2"/>
      <c r="AU94" s="2"/>
      <c r="AV94" s="2"/>
      <c r="AW94" s="2"/>
      <c r="AX94" s="2"/>
      <c r="AY94" s="2"/>
      <c r="AZ94" s="2"/>
      <c r="BA94" s="2"/>
      <c r="BB94" s="2"/>
      <c r="BC94" s="2"/>
    </row>
    <row r="95" spans="45:55" ht="15" customHeight="1">
      <c r="AS95" s="2"/>
      <c r="AT95" s="2"/>
      <c r="AU95" s="2"/>
      <c r="AV95" s="2"/>
      <c r="AW95" s="2"/>
      <c r="AX95" s="2"/>
      <c r="AY95" s="2"/>
      <c r="AZ95" s="2"/>
      <c r="BA95" s="2"/>
      <c r="BB95" s="2"/>
      <c r="BC95" s="2"/>
    </row>
    <row r="96" spans="45:55" ht="15" customHeight="1">
      <c r="AS96" s="2"/>
      <c r="AT96" s="2"/>
      <c r="AU96" s="2"/>
      <c r="AV96" s="2"/>
      <c r="AW96" s="2"/>
      <c r="AX96" s="2"/>
      <c r="AY96" s="2"/>
      <c r="AZ96" s="2"/>
      <c r="BA96" s="2"/>
      <c r="BB96" s="2"/>
      <c r="BC96" s="2"/>
    </row>
    <row r="97" spans="45:55" ht="15" customHeight="1">
      <c r="AS97" s="2"/>
      <c r="AT97" s="2"/>
      <c r="AU97" s="2"/>
      <c r="AV97" s="2"/>
      <c r="AW97" s="2"/>
      <c r="AX97" s="2"/>
      <c r="AY97" s="2"/>
      <c r="AZ97" s="2"/>
      <c r="BA97" s="2"/>
      <c r="BB97" s="2"/>
      <c r="BC97" s="2"/>
    </row>
    <row r="98" spans="45:55" ht="15" customHeight="1">
      <c r="AS98" s="2"/>
      <c r="AT98" s="2"/>
      <c r="AU98" s="2"/>
      <c r="AV98" s="2"/>
      <c r="AW98" s="2"/>
      <c r="AX98" s="2"/>
      <c r="AY98" s="2"/>
      <c r="AZ98" s="2"/>
      <c r="BA98" s="2"/>
      <c r="BB98" s="2"/>
      <c r="BC98" s="2"/>
    </row>
    <row r="99" spans="45:55" ht="15" customHeight="1">
      <c r="AS99" s="2"/>
      <c r="AT99" s="2"/>
      <c r="AU99" s="469"/>
      <c r="AV99" s="469"/>
      <c r="AW99" s="469"/>
      <c r="AX99" s="469"/>
      <c r="AY99" s="469"/>
      <c r="AZ99" s="469"/>
      <c r="BA99" s="469"/>
      <c r="BB99" s="469"/>
      <c r="BC99" s="469"/>
    </row>
    <row r="100" spans="45:55" ht="15" customHeight="1">
      <c r="AS100" s="2"/>
      <c r="AT100" s="2"/>
      <c r="AU100" s="469"/>
      <c r="AV100" s="469"/>
      <c r="AW100" s="469"/>
      <c r="AX100" s="469"/>
      <c r="AY100" s="469"/>
      <c r="AZ100" s="469"/>
      <c r="BA100" s="469"/>
      <c r="BB100" s="469"/>
      <c r="BC100" s="469"/>
    </row>
    <row r="101" spans="45:55" ht="15" customHeight="1">
      <c r="AS101" s="2"/>
      <c r="AT101" s="2"/>
      <c r="AU101" s="469"/>
      <c r="AV101" s="469"/>
      <c r="AW101" s="469"/>
      <c r="AX101" s="469"/>
      <c r="AY101" s="469"/>
      <c r="AZ101" s="469"/>
      <c r="BA101" s="469"/>
      <c r="BB101" s="469"/>
      <c r="BC101" s="469"/>
    </row>
    <row r="102" spans="45:55" ht="15" customHeight="1">
      <c r="AS102" s="2"/>
      <c r="AT102" s="2"/>
      <c r="AU102" s="469"/>
      <c r="AV102" s="469"/>
      <c r="AW102" s="469"/>
      <c r="AX102" s="469"/>
      <c r="AY102" s="469"/>
      <c r="AZ102" s="469"/>
      <c r="BA102" s="469"/>
      <c r="BB102" s="469"/>
      <c r="BC102" s="469"/>
    </row>
    <row r="103" spans="45:55" ht="15" customHeight="1">
      <c r="AS103" s="2"/>
      <c r="AT103" s="2"/>
      <c r="AU103" s="469"/>
      <c r="AV103" s="469"/>
      <c r="AW103" s="469"/>
      <c r="AX103" s="469"/>
      <c r="AY103" s="469"/>
      <c r="AZ103" s="469"/>
      <c r="BA103" s="469"/>
      <c r="BB103" s="469"/>
      <c r="BC103" s="469"/>
    </row>
    <row r="104" spans="45:55" ht="15" customHeight="1">
      <c r="AS104" s="2"/>
      <c r="AT104" s="2"/>
      <c r="AU104" s="469"/>
      <c r="AV104" s="469"/>
      <c r="AW104" s="469"/>
      <c r="AX104" s="469"/>
      <c r="AY104" s="469"/>
      <c r="AZ104" s="469"/>
      <c r="BA104" s="469"/>
      <c r="BB104" s="469"/>
      <c r="BC104" s="469"/>
    </row>
    <row r="105" spans="45:55" ht="15" customHeight="1">
      <c r="AS105" s="2"/>
      <c r="AT105" s="2"/>
      <c r="AU105" s="469"/>
      <c r="AV105" s="469"/>
      <c r="AW105" s="469"/>
      <c r="AX105" s="469"/>
      <c r="AY105" s="469"/>
      <c r="AZ105" s="469"/>
      <c r="BA105" s="469"/>
      <c r="BB105" s="469"/>
      <c r="BC105" s="469"/>
    </row>
    <row r="106" spans="45:55" ht="15" customHeight="1">
      <c r="AS106" s="2"/>
      <c r="AT106" s="2"/>
      <c r="AU106" s="2"/>
      <c r="AV106" s="2"/>
      <c r="AW106" s="2"/>
      <c r="AX106" s="2"/>
      <c r="AY106" s="2"/>
      <c r="AZ106" s="2"/>
      <c r="BA106" s="2"/>
      <c r="BB106" s="2"/>
      <c r="BC106" s="2"/>
    </row>
    <row r="107" spans="45:55" ht="15" customHeight="1">
      <c r="AS107" s="2"/>
      <c r="AT107" s="2"/>
      <c r="AU107" s="2"/>
      <c r="AV107" s="2"/>
      <c r="AW107" s="2"/>
      <c r="AX107" s="2"/>
      <c r="AY107" s="2"/>
      <c r="AZ107" s="2"/>
      <c r="BA107" s="2"/>
      <c r="BB107" s="2"/>
      <c r="BC107" s="2"/>
    </row>
  </sheetData>
  <sheetProtection insertColumns="0" insertRows="0" deleteColumns="0" deleteRows="0" selectLockedCells="1"/>
  <dataConsolidate/>
  <mergeCells count="93">
    <mergeCell ref="O1:Q1"/>
    <mergeCell ref="AK1:AL1"/>
    <mergeCell ref="AT1:AU1"/>
    <mergeCell ref="O2:Q2"/>
    <mergeCell ref="Z2:AA2"/>
    <mergeCell ref="AB2:AF2"/>
    <mergeCell ref="AT2:AU2"/>
    <mergeCell ref="BK3:BK6"/>
    <mergeCell ref="BL3:BL6"/>
    <mergeCell ref="BE2:BF2"/>
    <mergeCell ref="AX3:AY3"/>
    <mergeCell ref="AZ3:AZ4"/>
    <mergeCell ref="BA3:BA4"/>
    <mergeCell ref="BB3:BB4"/>
    <mergeCell ref="BF3:BF6"/>
    <mergeCell ref="BG5:BG6"/>
    <mergeCell ref="BG3:BG4"/>
    <mergeCell ref="BH3:BH6"/>
    <mergeCell ref="BI3:BI6"/>
    <mergeCell ref="BJ3:BJ6"/>
    <mergeCell ref="S4:T4"/>
    <mergeCell ref="AD4:AE4"/>
    <mergeCell ref="AO4:AP4"/>
    <mergeCell ref="U5:W5"/>
    <mergeCell ref="AF5:AH5"/>
    <mergeCell ref="F14:L15"/>
    <mergeCell ref="AO14:AP14"/>
    <mergeCell ref="S15:T15"/>
    <mergeCell ref="AD15:AE15"/>
    <mergeCell ref="F16:L17"/>
    <mergeCell ref="U16:W16"/>
    <mergeCell ref="AF16:AH16"/>
    <mergeCell ref="BK22:BK25"/>
    <mergeCell ref="BL22:BL25"/>
    <mergeCell ref="F18:L19"/>
    <mergeCell ref="F20:J21"/>
    <mergeCell ref="K20:K21"/>
    <mergeCell ref="AT21:AU21"/>
    <mergeCell ref="BE21:BF21"/>
    <mergeCell ref="AX22:AY22"/>
    <mergeCell ref="AZ22:AZ23"/>
    <mergeCell ref="BA22:BA23"/>
    <mergeCell ref="BB22:BB23"/>
    <mergeCell ref="BF22:BF25"/>
    <mergeCell ref="B23:L28"/>
    <mergeCell ref="BG22:BG23"/>
    <mergeCell ref="BH22:BH25"/>
    <mergeCell ref="B31:L31"/>
    <mergeCell ref="BI22:BI25"/>
    <mergeCell ref="BJ22:BJ25"/>
    <mergeCell ref="AK34:AN34"/>
    <mergeCell ref="BG24:BG25"/>
    <mergeCell ref="U27:W27"/>
    <mergeCell ref="AF27:AH27"/>
    <mergeCell ref="AF29:AH29"/>
    <mergeCell ref="U32:W32"/>
    <mergeCell ref="AF32:AH32"/>
    <mergeCell ref="U33:W33"/>
    <mergeCell ref="AF33:AH33"/>
    <mergeCell ref="U34:W34"/>
    <mergeCell ref="U30:W30"/>
    <mergeCell ref="AF30:AH30"/>
    <mergeCell ref="AU99:BC105"/>
    <mergeCell ref="AA38:AH39"/>
    <mergeCell ref="BF44:BK44"/>
    <mergeCell ref="BF45:BK45"/>
    <mergeCell ref="BF46:BK47"/>
    <mergeCell ref="BF43:BK43"/>
    <mergeCell ref="AN44:AN45"/>
    <mergeCell ref="AO44:AP45"/>
    <mergeCell ref="AQ44:AQ45"/>
    <mergeCell ref="AU42:BC42"/>
    <mergeCell ref="AO39:AP39"/>
    <mergeCell ref="AO40:AP40"/>
    <mergeCell ref="AL37:AL40"/>
    <mergeCell ref="AM37:AM38"/>
    <mergeCell ref="AN37:AN38"/>
    <mergeCell ref="AO37:AP38"/>
    <mergeCell ref="E35:L35"/>
    <mergeCell ref="A50:K50"/>
    <mergeCell ref="AS50:BC50"/>
    <mergeCell ref="AL41:AM43"/>
    <mergeCell ref="AN41:AN43"/>
    <mergeCell ref="AO41:AP43"/>
    <mergeCell ref="AU43:BC48"/>
    <mergeCell ref="AL44:AM45"/>
    <mergeCell ref="P38:W39"/>
    <mergeCell ref="B39:L39"/>
    <mergeCell ref="B40:L40"/>
    <mergeCell ref="AL35:AN35"/>
    <mergeCell ref="AO35:AP35"/>
    <mergeCell ref="AO36:AP36"/>
    <mergeCell ref="B38:L38"/>
  </mergeCells>
  <phoneticPr fontId="4"/>
  <dataValidations count="1">
    <dataValidation imeMode="on" allowBlank="1" showInputMessage="1" showErrorMessage="1" sqref="B39:B41 B31 L32" xr:uid="{5B679677-C0C7-4BB1-B87C-B0C2A1606089}"/>
  </dataValidations>
  <printOptions horizontalCentered="1"/>
  <pageMargins left="0.59055118110236227" right="0.59055118110236227" top="0.98425196850393704" bottom="0.78740157480314965" header="0" footer="0"/>
  <pageSetup paperSize="9" scale="95" firstPageNumber="70" orientation="portrait" cellComments="asDisplayed" r:id="rId1"/>
  <headerFooter alignWithMargins="0"/>
  <colBreaks count="5" manualBreakCount="5">
    <brk id="13" max="1048575" man="1"/>
    <brk id="24" max="47" man="1"/>
    <brk id="35" max="47" man="1"/>
    <brk id="44" max="47" man="1"/>
    <brk id="55"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C99A3-9CDE-4B03-8761-DC27683B0B10}">
  <dimension ref="A1:AA64"/>
  <sheetViews>
    <sheetView zoomScale="90" zoomScaleNormal="90" workbookViewId="0">
      <selection activeCell="A3" sqref="A3"/>
    </sheetView>
  </sheetViews>
  <sheetFormatPr defaultColWidth="8.875" defaultRowHeight="13.5"/>
  <cols>
    <col min="1" max="1" width="39.375" style="121" customWidth="1"/>
    <col min="2" max="13" width="20.625" style="121" customWidth="1"/>
    <col min="14" max="14" width="8.875" style="121" customWidth="1"/>
    <col min="15" max="16384" width="8.875" style="121"/>
  </cols>
  <sheetData>
    <row r="1" spans="1:27">
      <c r="A1" s="436" t="s">
        <v>258</v>
      </c>
    </row>
    <row r="2" spans="1:27" ht="20.100000000000001" customHeight="1">
      <c r="A2" s="217" t="s">
        <v>55</v>
      </c>
      <c r="G2" s="208"/>
    </row>
    <row r="3" spans="1:27" ht="30" customHeight="1">
      <c r="A3" s="218" t="s">
        <v>199</v>
      </c>
      <c r="B3" s="122"/>
      <c r="C3" s="123"/>
      <c r="D3" s="123"/>
      <c r="E3" s="123"/>
      <c r="F3" s="124"/>
      <c r="G3" s="124"/>
      <c r="H3" s="124"/>
      <c r="I3" s="124"/>
      <c r="J3" s="124"/>
      <c r="K3" s="124"/>
      <c r="L3" s="124"/>
      <c r="M3" s="124"/>
    </row>
    <row r="4" spans="1:27" ht="18" customHeight="1">
      <c r="A4" s="219" t="s">
        <v>273</v>
      </c>
      <c r="B4" s="146" t="s">
        <v>163</v>
      </c>
      <c r="C4" s="123"/>
      <c r="D4" s="123"/>
      <c r="E4" s="123"/>
      <c r="F4" s="124"/>
      <c r="G4" s="124"/>
      <c r="H4" s="124"/>
      <c r="I4" s="124"/>
      <c r="J4" s="124"/>
      <c r="K4" s="124"/>
      <c r="L4" s="124"/>
      <c r="M4" s="124"/>
    </row>
    <row r="5" spans="1:27" ht="21.6" customHeight="1">
      <c r="A5" s="122"/>
      <c r="B5" s="122"/>
      <c r="C5" s="123"/>
      <c r="D5" s="123"/>
      <c r="E5" s="123"/>
      <c r="F5" s="124"/>
      <c r="G5" s="124"/>
      <c r="H5" s="124"/>
      <c r="I5" s="124"/>
      <c r="J5" s="124"/>
      <c r="K5" s="124"/>
      <c r="L5" s="124"/>
      <c r="M5" s="124"/>
    </row>
    <row r="6" spans="1:27" ht="22.15" customHeight="1">
      <c r="A6" s="309" t="s">
        <v>36</v>
      </c>
      <c r="B6" s="637" t="s">
        <v>202</v>
      </c>
      <c r="C6" s="638"/>
      <c r="D6" s="638"/>
      <c r="E6" s="638"/>
      <c r="F6" s="638"/>
      <c r="G6" s="222"/>
      <c r="H6" s="222"/>
      <c r="I6" s="123"/>
      <c r="J6" s="123"/>
      <c r="K6" s="123"/>
      <c r="L6" s="123"/>
      <c r="M6" s="123"/>
    </row>
    <row r="7" spans="1:27" ht="22.15" customHeight="1">
      <c r="A7" s="309" t="s">
        <v>37</v>
      </c>
      <c r="B7" s="638" t="s">
        <v>235</v>
      </c>
      <c r="C7" s="638"/>
      <c r="D7" s="638"/>
      <c r="E7" s="638"/>
      <c r="F7" s="638"/>
      <c r="G7" s="222"/>
      <c r="H7" s="222"/>
      <c r="I7" s="123"/>
      <c r="J7" s="123"/>
      <c r="K7" s="123"/>
      <c r="L7" s="123"/>
      <c r="M7" s="123"/>
    </row>
    <row r="8" spans="1:27" ht="22.15" customHeight="1">
      <c r="A8" s="441" t="s">
        <v>274</v>
      </c>
      <c r="B8" s="639" t="s">
        <v>233</v>
      </c>
      <c r="C8" s="640"/>
      <c r="D8" s="223" t="s">
        <v>42</v>
      </c>
      <c r="E8" s="641" t="s">
        <v>234</v>
      </c>
      <c r="F8" s="642"/>
      <c r="G8" s="82"/>
      <c r="H8" s="82"/>
      <c r="I8" s="82"/>
      <c r="J8" s="82"/>
      <c r="K8" s="82"/>
      <c r="L8" s="82"/>
      <c r="M8" s="82"/>
    </row>
    <row r="9" spans="1:27" ht="18.600000000000001" customHeight="1">
      <c r="A9" s="221"/>
      <c r="B9" s="223"/>
      <c r="C9" s="223"/>
      <c r="D9" s="223"/>
      <c r="E9" s="224"/>
      <c r="F9" s="82"/>
      <c r="G9" s="82"/>
      <c r="H9" s="82"/>
      <c r="I9" s="82"/>
      <c r="J9" s="82"/>
      <c r="K9" s="82"/>
      <c r="L9" s="82"/>
      <c r="M9" s="82"/>
    </row>
    <row r="10" spans="1:27" ht="31.15" customHeight="1" thickBot="1">
      <c r="A10" s="225" t="s">
        <v>96</v>
      </c>
      <c r="B10" s="82"/>
      <c r="C10" s="82"/>
      <c r="D10" s="82"/>
      <c r="E10" s="82"/>
      <c r="F10" s="82"/>
      <c r="G10" s="82"/>
      <c r="H10" s="82"/>
      <c r="I10" s="82"/>
      <c r="J10" s="82"/>
      <c r="K10" s="82"/>
      <c r="L10" s="82"/>
      <c r="M10" s="82"/>
    </row>
    <row r="11" spans="1:27" ht="31.15" customHeight="1">
      <c r="A11" s="568" t="s">
        <v>111</v>
      </c>
      <c r="B11" s="570" t="s">
        <v>112</v>
      </c>
      <c r="C11" s="571"/>
      <c r="D11" s="572"/>
      <c r="E11" s="573" t="s">
        <v>113</v>
      </c>
      <c r="F11" s="573"/>
      <c r="G11" s="574"/>
      <c r="H11" s="588" t="s">
        <v>113</v>
      </c>
      <c r="I11" s="573"/>
      <c r="J11" s="573"/>
      <c r="K11" s="573"/>
      <c r="L11" s="584" t="s">
        <v>160</v>
      </c>
      <c r="M11" s="586" t="s">
        <v>161</v>
      </c>
    </row>
    <row r="12" spans="1:27" ht="65.25" customHeight="1">
      <c r="A12" s="569"/>
      <c r="B12" s="210" t="s">
        <v>222</v>
      </c>
      <c r="C12" s="226" t="s">
        <v>114</v>
      </c>
      <c r="D12" s="227" t="s">
        <v>159</v>
      </c>
      <c r="E12" s="228" t="s">
        <v>257</v>
      </c>
      <c r="F12" s="211" t="s">
        <v>257</v>
      </c>
      <c r="G12" s="211" t="s">
        <v>256</v>
      </c>
      <c r="H12" s="229" t="s">
        <v>256</v>
      </c>
      <c r="I12" s="211" t="s">
        <v>256</v>
      </c>
      <c r="J12" s="211" t="s">
        <v>256</v>
      </c>
      <c r="K12" s="226" t="s">
        <v>256</v>
      </c>
      <c r="L12" s="585"/>
      <c r="M12" s="587"/>
    </row>
    <row r="13" spans="1:27" s="125" customFormat="1" ht="27.95" customHeight="1">
      <c r="A13" s="230" t="s">
        <v>78</v>
      </c>
      <c r="B13" s="400"/>
      <c r="C13" s="401"/>
      <c r="D13" s="402"/>
      <c r="E13" s="403"/>
      <c r="F13" s="401"/>
      <c r="G13" s="401"/>
      <c r="H13" s="401"/>
      <c r="I13" s="401"/>
      <c r="J13" s="401"/>
      <c r="K13" s="404"/>
      <c r="L13" s="405"/>
      <c r="M13" s="237"/>
      <c r="AA13" s="147" t="s">
        <v>162</v>
      </c>
    </row>
    <row r="14" spans="1:27" s="125" customFormat="1" ht="27.95" customHeight="1">
      <c r="A14" s="238"/>
      <c r="B14" s="239"/>
      <c r="C14" s="240"/>
      <c r="D14" s="241"/>
      <c r="E14" s="242"/>
      <c r="F14" s="240"/>
      <c r="G14" s="240"/>
      <c r="H14" s="240"/>
      <c r="I14" s="240"/>
      <c r="J14" s="240"/>
      <c r="K14" s="243"/>
      <c r="L14" s="244"/>
      <c r="M14" s="237"/>
      <c r="AA14" s="147" t="s">
        <v>163</v>
      </c>
    </row>
    <row r="15" spans="1:27" s="126" customFormat="1" ht="27.95" customHeight="1">
      <c r="A15" s="334" t="s">
        <v>75</v>
      </c>
      <c r="B15" s="400"/>
      <c r="C15" s="403"/>
      <c r="D15" s="402"/>
      <c r="E15" s="403"/>
      <c r="F15" s="401"/>
      <c r="G15" s="401"/>
      <c r="H15" s="401"/>
      <c r="I15" s="401"/>
      <c r="J15" s="401"/>
      <c r="K15" s="404"/>
      <c r="L15" s="405"/>
      <c r="M15" s="237"/>
    </row>
    <row r="16" spans="1:27" s="126" customFormat="1" ht="27.95" customHeight="1">
      <c r="A16" s="245" t="s">
        <v>184</v>
      </c>
      <c r="B16" s="239"/>
      <c r="C16" s="240"/>
      <c r="D16" s="402"/>
      <c r="E16" s="242"/>
      <c r="F16" s="240"/>
      <c r="G16" s="240"/>
      <c r="H16" s="240"/>
      <c r="I16" s="240"/>
      <c r="J16" s="240"/>
      <c r="K16" s="243"/>
      <c r="L16" s="405"/>
      <c r="M16" s="237"/>
    </row>
    <row r="17" spans="1:13" s="126" customFormat="1" ht="27.95" customHeight="1">
      <c r="A17" s="245" t="s">
        <v>185</v>
      </c>
      <c r="B17" s="239"/>
      <c r="C17" s="240"/>
      <c r="D17" s="402"/>
      <c r="E17" s="242"/>
      <c r="F17" s="240"/>
      <c r="G17" s="240"/>
      <c r="H17" s="240"/>
      <c r="I17" s="240"/>
      <c r="J17" s="240"/>
      <c r="K17" s="243"/>
      <c r="L17" s="405"/>
      <c r="M17" s="237"/>
    </row>
    <row r="18" spans="1:13" s="126" customFormat="1" ht="27.95" customHeight="1">
      <c r="A18" s="238"/>
      <c r="B18" s="239"/>
      <c r="C18" s="240"/>
      <c r="D18" s="241"/>
      <c r="E18" s="242"/>
      <c r="F18" s="240"/>
      <c r="G18" s="240"/>
      <c r="H18" s="240"/>
      <c r="I18" s="240"/>
      <c r="J18" s="240"/>
      <c r="K18" s="243"/>
      <c r="L18" s="244"/>
      <c r="M18" s="237"/>
    </row>
    <row r="19" spans="1:13" s="126" customFormat="1" ht="27.95" customHeight="1">
      <c r="A19" s="334" t="s">
        <v>76</v>
      </c>
      <c r="B19" s="400"/>
      <c r="C19" s="401"/>
      <c r="D19" s="402"/>
      <c r="E19" s="403"/>
      <c r="F19" s="401"/>
      <c r="G19" s="401"/>
      <c r="H19" s="401"/>
      <c r="I19" s="401"/>
      <c r="J19" s="401"/>
      <c r="K19" s="404"/>
      <c r="L19" s="405"/>
      <c r="M19" s="237"/>
    </row>
    <row r="20" spans="1:13" s="126" customFormat="1" ht="27.95" customHeight="1">
      <c r="A20" s="246" t="s">
        <v>186</v>
      </c>
      <c r="B20" s="239"/>
      <c r="C20" s="240"/>
      <c r="D20" s="402"/>
      <c r="E20" s="242"/>
      <c r="F20" s="240"/>
      <c r="G20" s="240"/>
      <c r="H20" s="240"/>
      <c r="I20" s="240"/>
      <c r="J20" s="240"/>
      <c r="K20" s="243"/>
      <c r="L20" s="405"/>
      <c r="M20" s="237"/>
    </row>
    <row r="21" spans="1:13" s="126" customFormat="1" ht="27.95" customHeight="1">
      <c r="A21" s="246" t="s">
        <v>187</v>
      </c>
      <c r="B21" s="239"/>
      <c r="C21" s="240"/>
      <c r="D21" s="402"/>
      <c r="E21" s="242"/>
      <c r="F21" s="240"/>
      <c r="G21" s="240"/>
      <c r="H21" s="240"/>
      <c r="I21" s="240"/>
      <c r="J21" s="240"/>
      <c r="K21" s="243"/>
      <c r="L21" s="405"/>
      <c r="M21" s="237"/>
    </row>
    <row r="22" spans="1:13" s="126" customFormat="1" ht="27.95" customHeight="1">
      <c r="A22" s="238"/>
      <c r="B22" s="239"/>
      <c r="C22" s="240"/>
      <c r="D22" s="241"/>
      <c r="E22" s="242"/>
      <c r="F22" s="240"/>
      <c r="G22" s="240"/>
      <c r="H22" s="240"/>
      <c r="I22" s="240"/>
      <c r="J22" s="240"/>
      <c r="K22" s="243"/>
      <c r="L22" s="244"/>
      <c r="M22" s="237"/>
    </row>
    <row r="23" spans="1:13" s="126" customFormat="1" ht="27.95" customHeight="1">
      <c r="A23" s="334" t="s">
        <v>108</v>
      </c>
      <c r="B23" s="400"/>
      <c r="C23" s="401"/>
      <c r="D23" s="402"/>
      <c r="E23" s="403"/>
      <c r="F23" s="401"/>
      <c r="G23" s="401"/>
      <c r="H23" s="401"/>
      <c r="I23" s="401"/>
      <c r="J23" s="401"/>
      <c r="K23" s="404"/>
      <c r="L23" s="405"/>
      <c r="M23" s="237"/>
    </row>
    <row r="24" spans="1:13" s="126" customFormat="1" ht="27.95" customHeight="1">
      <c r="A24" s="247" t="s">
        <v>193</v>
      </c>
      <c r="B24" s="239"/>
      <c r="C24" s="240"/>
      <c r="D24" s="402"/>
      <c r="E24" s="242"/>
      <c r="F24" s="240"/>
      <c r="G24" s="240"/>
      <c r="H24" s="240"/>
      <c r="I24" s="240"/>
      <c r="J24" s="240"/>
      <c r="K24" s="243"/>
      <c r="L24" s="405"/>
      <c r="M24" s="237"/>
    </row>
    <row r="25" spans="1:13" s="126" customFormat="1" ht="27.95" customHeight="1">
      <c r="A25" s="245" t="s">
        <v>194</v>
      </c>
      <c r="B25" s="239"/>
      <c r="C25" s="240"/>
      <c r="D25" s="402"/>
      <c r="E25" s="242"/>
      <c r="F25" s="240"/>
      <c r="G25" s="240"/>
      <c r="H25" s="240"/>
      <c r="I25" s="240"/>
      <c r="J25" s="240"/>
      <c r="K25" s="243"/>
      <c r="L25" s="405"/>
      <c r="M25" s="237"/>
    </row>
    <row r="26" spans="1:13" s="126" customFormat="1" ht="27.95" customHeight="1">
      <c r="A26" s="245" t="s">
        <v>195</v>
      </c>
      <c r="B26" s="239"/>
      <c r="C26" s="240"/>
      <c r="D26" s="402"/>
      <c r="E26" s="242"/>
      <c r="F26" s="240"/>
      <c r="G26" s="240"/>
      <c r="H26" s="240"/>
      <c r="I26" s="240"/>
      <c r="J26" s="240"/>
      <c r="K26" s="243"/>
      <c r="L26" s="405"/>
      <c r="M26" s="237"/>
    </row>
    <row r="27" spans="1:13" s="126" customFormat="1" ht="27.95" customHeight="1">
      <c r="A27" s="245"/>
      <c r="B27" s="239"/>
      <c r="C27" s="240"/>
      <c r="D27" s="241"/>
      <c r="E27" s="242"/>
      <c r="F27" s="240"/>
      <c r="G27" s="240"/>
      <c r="H27" s="240"/>
      <c r="I27" s="240"/>
      <c r="J27" s="240"/>
      <c r="K27" s="243"/>
      <c r="L27" s="244"/>
      <c r="M27" s="237"/>
    </row>
    <row r="28" spans="1:13" s="126" customFormat="1" ht="27.95" customHeight="1">
      <c r="A28" s="334" t="s">
        <v>109</v>
      </c>
      <c r="B28" s="400"/>
      <c r="C28" s="401"/>
      <c r="D28" s="402"/>
      <c r="E28" s="403"/>
      <c r="F28" s="401"/>
      <c r="G28" s="401"/>
      <c r="H28" s="401"/>
      <c r="I28" s="401"/>
      <c r="J28" s="401"/>
      <c r="K28" s="404"/>
      <c r="L28" s="405"/>
      <c r="M28" s="237"/>
    </row>
    <row r="29" spans="1:13" s="126" customFormat="1" ht="27.95" customHeight="1">
      <c r="A29" s="245" t="s">
        <v>272</v>
      </c>
      <c r="B29" s="239"/>
      <c r="C29" s="240"/>
      <c r="D29" s="402"/>
      <c r="E29" s="242"/>
      <c r="F29" s="240"/>
      <c r="G29" s="240"/>
      <c r="H29" s="240"/>
      <c r="I29" s="240"/>
      <c r="J29" s="240"/>
      <c r="K29" s="243"/>
      <c r="L29" s="405"/>
      <c r="M29" s="237"/>
    </row>
    <row r="30" spans="1:13" s="126" customFormat="1" ht="27.95" customHeight="1">
      <c r="A30" s="245" t="s">
        <v>188</v>
      </c>
      <c r="B30" s="239"/>
      <c r="C30" s="240"/>
      <c r="D30" s="402"/>
      <c r="E30" s="242"/>
      <c r="F30" s="240"/>
      <c r="G30" s="240"/>
      <c r="H30" s="240"/>
      <c r="I30" s="240"/>
      <c r="J30" s="240"/>
      <c r="K30" s="243"/>
      <c r="L30" s="405"/>
      <c r="M30" s="237"/>
    </row>
    <row r="31" spans="1:13" s="126" customFormat="1" ht="27.95" customHeight="1">
      <c r="A31" s="245" t="s">
        <v>189</v>
      </c>
      <c r="B31" s="239"/>
      <c r="C31" s="240"/>
      <c r="D31" s="402"/>
      <c r="E31" s="242"/>
      <c r="F31" s="240"/>
      <c r="G31" s="240"/>
      <c r="H31" s="240"/>
      <c r="I31" s="240"/>
      <c r="J31" s="240"/>
      <c r="K31" s="243"/>
      <c r="L31" s="405"/>
      <c r="M31" s="237"/>
    </row>
    <row r="32" spans="1:13" s="126" customFormat="1" ht="27.95" customHeight="1">
      <c r="A32" s="245" t="s">
        <v>190</v>
      </c>
      <c r="B32" s="239"/>
      <c r="C32" s="240"/>
      <c r="D32" s="402"/>
      <c r="E32" s="242"/>
      <c r="F32" s="240"/>
      <c r="G32" s="240"/>
      <c r="H32" s="240"/>
      <c r="I32" s="240"/>
      <c r="J32" s="240"/>
      <c r="K32" s="243"/>
      <c r="L32" s="405"/>
      <c r="M32" s="237"/>
    </row>
    <row r="33" spans="1:14" s="126" customFormat="1" ht="27.95" customHeight="1">
      <c r="A33" s="245" t="s">
        <v>191</v>
      </c>
      <c r="B33" s="239"/>
      <c r="C33" s="240"/>
      <c r="D33" s="402"/>
      <c r="E33" s="242"/>
      <c r="F33" s="240"/>
      <c r="G33" s="240"/>
      <c r="H33" s="240"/>
      <c r="I33" s="240"/>
      <c r="J33" s="240"/>
      <c r="K33" s="243"/>
      <c r="L33" s="405"/>
      <c r="M33" s="237"/>
    </row>
    <row r="34" spans="1:14" s="126" customFormat="1" ht="27.95" customHeight="1">
      <c r="A34" s="248" t="s">
        <v>192</v>
      </c>
      <c r="B34" s="239"/>
      <c r="C34" s="240"/>
      <c r="D34" s="402"/>
      <c r="E34" s="242"/>
      <c r="F34" s="240"/>
      <c r="G34" s="240"/>
      <c r="H34" s="240"/>
      <c r="I34" s="240"/>
      <c r="J34" s="240"/>
      <c r="K34" s="243"/>
      <c r="L34" s="405"/>
      <c r="M34" s="237"/>
    </row>
    <row r="35" spans="1:14" s="126" customFormat="1" ht="27.95" customHeight="1">
      <c r="A35" s="245" t="s">
        <v>204</v>
      </c>
      <c r="B35" s="239"/>
      <c r="C35" s="249"/>
      <c r="D35" s="402"/>
      <c r="E35" s="242"/>
      <c r="F35" s="240"/>
      <c r="G35" s="240"/>
      <c r="H35" s="240"/>
      <c r="I35" s="240"/>
      <c r="J35" s="240"/>
      <c r="K35" s="243"/>
      <c r="L35" s="405"/>
      <c r="M35" s="237"/>
    </row>
    <row r="36" spans="1:14" s="126" customFormat="1" ht="27.95" customHeight="1">
      <c r="A36" s="245"/>
      <c r="B36" s="239"/>
      <c r="C36" s="240"/>
      <c r="D36" s="241"/>
      <c r="E36" s="242"/>
      <c r="F36" s="240"/>
      <c r="G36" s="240"/>
      <c r="H36" s="240"/>
      <c r="I36" s="240"/>
      <c r="J36" s="240"/>
      <c r="K36" s="243"/>
      <c r="L36" s="244"/>
      <c r="M36" s="237"/>
    </row>
    <row r="37" spans="1:14" s="126" customFormat="1" ht="27.95" customHeight="1">
      <c r="A37" s="250" t="s">
        <v>85</v>
      </c>
      <c r="B37" s="239"/>
      <c r="C37" s="240"/>
      <c r="D37" s="404"/>
      <c r="E37" s="239"/>
      <c r="F37" s="240"/>
      <c r="G37" s="240"/>
      <c r="H37" s="240"/>
      <c r="I37" s="240"/>
      <c r="J37" s="240"/>
      <c r="K37" s="243"/>
      <c r="L37" s="405"/>
      <c r="M37" s="237"/>
    </row>
    <row r="38" spans="1:14" s="126" customFormat="1" ht="60" customHeight="1">
      <c r="A38" s="251"/>
      <c r="B38" s="415" t="s">
        <v>158</v>
      </c>
      <c r="C38" s="413"/>
      <c r="D38" s="254"/>
      <c r="E38" s="414"/>
      <c r="F38" s="413"/>
      <c r="G38" s="413"/>
      <c r="H38" s="413"/>
      <c r="I38" s="413"/>
      <c r="J38" s="413"/>
      <c r="K38" s="254"/>
      <c r="L38" s="256"/>
      <c r="M38" s="237"/>
    </row>
    <row r="39" spans="1:14" s="126" customFormat="1" ht="27.95" customHeight="1">
      <c r="A39" s="440" t="s">
        <v>79</v>
      </c>
      <c r="B39" s="239"/>
      <c r="C39" s="240"/>
      <c r="D39" s="404"/>
      <c r="E39" s="239"/>
      <c r="F39" s="240"/>
      <c r="G39" s="240"/>
      <c r="H39" s="240"/>
      <c r="I39" s="240"/>
      <c r="J39" s="240"/>
      <c r="K39" s="243"/>
      <c r="L39" s="405"/>
      <c r="M39" s="237"/>
    </row>
    <row r="40" spans="1:14" s="126" customFormat="1" ht="60" customHeight="1">
      <c r="A40" s="251"/>
      <c r="B40" s="412" t="s">
        <v>157</v>
      </c>
      <c r="C40" s="413"/>
      <c r="D40" s="254"/>
      <c r="E40" s="414"/>
      <c r="F40" s="413"/>
      <c r="G40" s="413"/>
      <c r="H40" s="413"/>
      <c r="I40" s="413"/>
      <c r="J40" s="413"/>
      <c r="K40" s="254"/>
      <c r="L40" s="259"/>
      <c r="M40" s="237"/>
    </row>
    <row r="41" spans="1:14" s="126" customFormat="1" ht="27.95" customHeight="1">
      <c r="A41" s="250" t="s">
        <v>164</v>
      </c>
      <c r="B41" s="400"/>
      <c r="C41" s="401"/>
      <c r="D41" s="402"/>
      <c r="E41" s="403"/>
      <c r="F41" s="401"/>
      <c r="G41" s="401"/>
      <c r="H41" s="401"/>
      <c r="I41" s="401"/>
      <c r="J41" s="401"/>
      <c r="K41" s="404"/>
      <c r="L41" s="405"/>
      <c r="M41" s="237"/>
    </row>
    <row r="42" spans="1:14" s="126" customFormat="1" ht="27.95" customHeight="1">
      <c r="A42" s="251"/>
      <c r="B42" s="239"/>
      <c r="C42" s="240"/>
      <c r="D42" s="241"/>
      <c r="E42" s="242"/>
      <c r="F42" s="240"/>
      <c r="G42" s="240"/>
      <c r="H42" s="240"/>
      <c r="I42" s="240"/>
      <c r="J42" s="240"/>
      <c r="K42" s="243"/>
      <c r="L42" s="260"/>
      <c r="M42" s="237"/>
    </row>
    <row r="43" spans="1:14" s="126" customFormat="1" ht="27.95" customHeight="1">
      <c r="A43" s="251" t="s">
        <v>100</v>
      </c>
      <c r="B43" s="239"/>
      <c r="C43" s="240"/>
      <c r="D43" s="402"/>
      <c r="E43" s="242"/>
      <c r="F43" s="240"/>
      <c r="G43" s="240"/>
      <c r="H43" s="240"/>
      <c r="I43" s="240"/>
      <c r="J43" s="240"/>
      <c r="K43" s="243"/>
      <c r="L43" s="405"/>
      <c r="M43" s="237"/>
    </row>
    <row r="44" spans="1:14" s="126" customFormat="1" ht="27.95" customHeight="1">
      <c r="A44" s="251"/>
      <c r="B44" s="239"/>
      <c r="C44" s="240"/>
      <c r="D44" s="241"/>
      <c r="E44" s="242"/>
      <c r="F44" s="240"/>
      <c r="G44" s="240"/>
      <c r="H44" s="240"/>
      <c r="I44" s="240"/>
      <c r="J44" s="240"/>
      <c r="K44" s="243"/>
      <c r="L44" s="260"/>
      <c r="M44" s="237"/>
    </row>
    <row r="45" spans="1:14" s="126" customFormat="1" ht="27.95" customHeight="1" thickBot="1">
      <c r="A45" s="261" t="s">
        <v>50</v>
      </c>
      <c r="B45" s="406"/>
      <c r="C45" s="407"/>
      <c r="D45" s="408"/>
      <c r="E45" s="409"/>
      <c r="F45" s="407"/>
      <c r="G45" s="407"/>
      <c r="H45" s="407"/>
      <c r="I45" s="407"/>
      <c r="J45" s="407"/>
      <c r="K45" s="410"/>
      <c r="L45" s="411"/>
      <c r="M45" s="268"/>
    </row>
    <row r="46" spans="1:14" s="126" customFormat="1" ht="39.950000000000003" customHeight="1" thickBot="1">
      <c r="A46" s="214"/>
      <c r="B46" s="416"/>
      <c r="C46" s="416"/>
      <c r="D46" s="416"/>
      <c r="E46" s="416"/>
      <c r="F46" s="416"/>
      <c r="G46" s="416"/>
      <c r="H46" s="416"/>
      <c r="I46" s="416"/>
      <c r="J46" s="416"/>
      <c r="K46" s="416"/>
      <c r="L46" s="416"/>
      <c r="M46" s="214"/>
    </row>
    <row r="47" spans="1:14" ht="27.95" customHeight="1">
      <c r="A47" s="445" t="s">
        <v>281</v>
      </c>
      <c r="B47" s="446"/>
      <c r="C47" s="446"/>
      <c r="D47" s="446"/>
      <c r="E47" s="446"/>
      <c r="F47" s="446"/>
      <c r="G47" s="446"/>
      <c r="H47" s="446"/>
      <c r="I47" s="446"/>
      <c r="J47" s="446"/>
      <c r="K47" s="446"/>
      <c r="L47" s="446"/>
      <c r="M47" s="448"/>
      <c r="N47" s="447"/>
    </row>
    <row r="48" spans="1:14" ht="27.95" customHeight="1">
      <c r="A48" s="465" t="s">
        <v>282</v>
      </c>
      <c r="B48" s="327"/>
      <c r="C48" s="327"/>
      <c r="D48" s="402"/>
      <c r="E48" s="455"/>
      <c r="F48" s="327"/>
      <c r="G48" s="327"/>
      <c r="H48" s="327"/>
      <c r="I48" s="327"/>
      <c r="J48" s="327"/>
      <c r="K48" s="463"/>
      <c r="L48" s="464"/>
      <c r="M48" s="460"/>
    </row>
    <row r="49" spans="1:14" ht="27.95" customHeight="1">
      <c r="A49" s="465" t="s">
        <v>283</v>
      </c>
      <c r="B49" s="454"/>
      <c r="C49" s="454"/>
      <c r="D49" s="458"/>
      <c r="E49" s="456"/>
      <c r="F49" s="454"/>
      <c r="G49" s="454"/>
      <c r="H49" s="454"/>
      <c r="I49" s="454"/>
      <c r="J49" s="454"/>
      <c r="K49" s="458"/>
      <c r="L49" s="458"/>
      <c r="M49" s="461"/>
      <c r="N49" s="442"/>
    </row>
    <row r="50" spans="1:14" ht="27.95" customHeight="1" thickBot="1">
      <c r="A50" s="466" t="s">
        <v>281</v>
      </c>
      <c r="B50" s="444"/>
      <c r="C50" s="444"/>
      <c r="D50" s="459"/>
      <c r="E50" s="457"/>
      <c r="F50" s="444"/>
      <c r="G50" s="444"/>
      <c r="H50" s="444"/>
      <c r="I50" s="444"/>
      <c r="J50" s="444"/>
      <c r="K50" s="459"/>
      <c r="L50" s="459"/>
      <c r="M50" s="462"/>
      <c r="N50" s="442"/>
    </row>
    <row r="51" spans="1:14" s="126" customFormat="1" ht="18" customHeight="1" thickBot="1">
      <c r="A51" s="191" t="s">
        <v>97</v>
      </c>
      <c r="B51" s="192"/>
      <c r="C51" s="192"/>
      <c r="D51" s="192"/>
      <c r="E51" s="192"/>
      <c r="F51" s="192"/>
      <c r="G51" s="192"/>
      <c r="H51" s="192"/>
      <c r="I51" s="192"/>
      <c r="J51" s="192"/>
      <c r="K51" s="192"/>
      <c r="L51" s="192"/>
      <c r="M51" s="193"/>
    </row>
    <row r="52" spans="1:14" s="126" customFormat="1" ht="34.9" customHeight="1">
      <c r="A52" s="629" t="s">
        <v>111</v>
      </c>
      <c r="B52" s="631" t="s">
        <v>112</v>
      </c>
      <c r="C52" s="632"/>
      <c r="D52" s="633"/>
      <c r="E52" s="593" t="s">
        <v>113</v>
      </c>
      <c r="F52" s="634"/>
      <c r="G52" s="634"/>
      <c r="H52" s="635" t="s">
        <v>113</v>
      </c>
      <c r="I52" s="634"/>
      <c r="J52" s="634"/>
      <c r="K52" s="636"/>
      <c r="L52" s="584" t="s">
        <v>160</v>
      </c>
      <c r="M52" s="586" t="s">
        <v>161</v>
      </c>
    </row>
    <row r="53" spans="1:14" s="126" customFormat="1" ht="65.25" customHeight="1">
      <c r="A53" s="630"/>
      <c r="B53" s="417" t="s">
        <v>103</v>
      </c>
      <c r="C53" s="418" t="s">
        <v>114</v>
      </c>
      <c r="D53" s="419" t="s">
        <v>236</v>
      </c>
      <c r="E53" s="420" t="s">
        <v>237</v>
      </c>
      <c r="F53" s="420" t="s">
        <v>237</v>
      </c>
      <c r="G53" s="420" t="s">
        <v>237</v>
      </c>
      <c r="H53" s="418" t="s">
        <v>237</v>
      </c>
      <c r="I53" s="420" t="s">
        <v>237</v>
      </c>
      <c r="J53" s="420" t="s">
        <v>237</v>
      </c>
      <c r="K53" s="420" t="s">
        <v>237</v>
      </c>
      <c r="L53" s="585"/>
      <c r="M53" s="587"/>
    </row>
    <row r="54" spans="1:14" s="126" customFormat="1" ht="27.95" customHeight="1">
      <c r="A54" s="230" t="s">
        <v>78</v>
      </c>
      <c r="B54" s="400"/>
      <c r="C54" s="401"/>
      <c r="D54" s="402"/>
      <c r="E54" s="403"/>
      <c r="F54" s="401"/>
      <c r="G54" s="401"/>
      <c r="H54" s="401"/>
      <c r="I54" s="401"/>
      <c r="J54" s="401"/>
      <c r="K54" s="401"/>
      <c r="L54" s="405"/>
      <c r="M54" s="237"/>
      <c r="N54" s="125"/>
    </row>
    <row r="55" spans="1:14" s="126" customFormat="1" ht="27.95" customHeight="1">
      <c r="A55" s="245" t="s">
        <v>98</v>
      </c>
      <c r="B55" s="239"/>
      <c r="C55" s="240"/>
      <c r="D55" s="402"/>
      <c r="E55" s="242"/>
      <c r="F55" s="240"/>
      <c r="G55" s="240"/>
      <c r="H55" s="240"/>
      <c r="I55" s="240"/>
      <c r="J55" s="240"/>
      <c r="K55" s="240"/>
      <c r="L55" s="405"/>
      <c r="M55" s="237"/>
    </row>
    <row r="56" spans="1:14" s="126" customFormat="1" ht="27.95" customHeight="1">
      <c r="A56" s="245" t="s">
        <v>99</v>
      </c>
      <c r="B56" s="239"/>
      <c r="C56" s="240"/>
      <c r="D56" s="402"/>
      <c r="E56" s="242"/>
      <c r="F56" s="240"/>
      <c r="G56" s="240"/>
      <c r="H56" s="240"/>
      <c r="I56" s="240"/>
      <c r="J56" s="240"/>
      <c r="K56" s="240"/>
      <c r="L56" s="405"/>
      <c r="M56" s="237"/>
    </row>
    <row r="57" spans="1:14" s="126" customFormat="1" ht="27.95" customHeight="1">
      <c r="A57" s="245" t="s">
        <v>144</v>
      </c>
      <c r="B57" s="239"/>
      <c r="C57" s="240"/>
      <c r="D57" s="402"/>
      <c r="E57" s="242"/>
      <c r="F57" s="240"/>
      <c r="G57" s="240"/>
      <c r="H57" s="240"/>
      <c r="I57" s="240"/>
      <c r="J57" s="240"/>
      <c r="K57" s="240"/>
      <c r="L57" s="405"/>
      <c r="M57" s="237"/>
    </row>
    <row r="58" spans="1:14" s="126" customFormat="1" ht="27.95" customHeight="1">
      <c r="A58" s="245" t="s">
        <v>86</v>
      </c>
      <c r="B58" s="239"/>
      <c r="C58" s="240"/>
      <c r="D58" s="402"/>
      <c r="E58" s="242"/>
      <c r="F58" s="240"/>
      <c r="G58" s="240"/>
      <c r="H58" s="240"/>
      <c r="I58" s="240"/>
      <c r="J58" s="240"/>
      <c r="K58" s="240"/>
      <c r="L58" s="405"/>
      <c r="M58" s="237"/>
    </row>
    <row r="59" spans="1:14" s="126" customFormat="1" ht="27.95" customHeight="1">
      <c r="A59" s="245"/>
      <c r="B59" s="239"/>
      <c r="C59" s="240"/>
      <c r="D59" s="241"/>
      <c r="E59" s="242"/>
      <c r="F59" s="240"/>
      <c r="G59" s="240"/>
      <c r="H59" s="240"/>
      <c r="I59" s="240"/>
      <c r="J59" s="240"/>
      <c r="K59" s="240"/>
      <c r="L59" s="244"/>
      <c r="M59" s="237"/>
    </row>
    <row r="60" spans="1:14" s="126" customFormat="1" ht="27.95" customHeight="1">
      <c r="A60" s="250" t="s">
        <v>85</v>
      </c>
      <c r="B60" s="239"/>
      <c r="C60" s="240"/>
      <c r="D60" s="402"/>
      <c r="E60" s="242"/>
      <c r="F60" s="240"/>
      <c r="G60" s="240"/>
      <c r="H60" s="240"/>
      <c r="I60" s="240"/>
      <c r="J60" s="240"/>
      <c r="K60" s="240"/>
      <c r="L60" s="405"/>
      <c r="M60" s="237"/>
    </row>
    <row r="61" spans="1:14" s="126" customFormat="1" ht="60" customHeight="1">
      <c r="A61" s="251"/>
      <c r="B61" s="239"/>
      <c r="C61" s="240"/>
      <c r="D61" s="241"/>
      <c r="E61" s="242"/>
      <c r="F61" s="240"/>
      <c r="G61" s="240"/>
      <c r="H61" s="240"/>
      <c r="I61" s="240"/>
      <c r="J61" s="240"/>
      <c r="K61" s="240"/>
      <c r="L61" s="256"/>
      <c r="M61" s="237"/>
    </row>
    <row r="62" spans="1:14" s="126" customFormat="1" ht="27.95" customHeight="1">
      <c r="A62" s="435" t="s">
        <v>79</v>
      </c>
      <c r="B62" s="239"/>
      <c r="C62" s="240"/>
      <c r="D62" s="402"/>
      <c r="E62" s="242"/>
      <c r="F62" s="240"/>
      <c r="G62" s="240"/>
      <c r="H62" s="240"/>
      <c r="I62" s="240"/>
      <c r="J62" s="240"/>
      <c r="K62" s="240"/>
      <c r="L62" s="405"/>
      <c r="M62" s="237"/>
    </row>
    <row r="63" spans="1:14" s="126" customFormat="1" ht="60" customHeight="1">
      <c r="A63" s="251"/>
      <c r="B63" s="239"/>
      <c r="C63" s="240"/>
      <c r="D63" s="241"/>
      <c r="E63" s="242"/>
      <c r="F63" s="240"/>
      <c r="G63" s="240"/>
      <c r="H63" s="240"/>
      <c r="I63" s="240"/>
      <c r="J63" s="240"/>
      <c r="K63" s="240"/>
      <c r="L63" s="269"/>
      <c r="M63" s="237"/>
    </row>
    <row r="64" spans="1:14" s="126" customFormat="1" ht="27.95" customHeight="1" thickBot="1">
      <c r="A64" s="261" t="s">
        <v>165</v>
      </c>
      <c r="B64" s="406"/>
      <c r="C64" s="407"/>
      <c r="D64" s="408"/>
      <c r="E64" s="409"/>
      <c r="F64" s="407"/>
      <c r="G64" s="407"/>
      <c r="H64" s="407"/>
      <c r="I64" s="407"/>
      <c r="J64" s="407"/>
      <c r="K64" s="407"/>
      <c r="L64" s="411"/>
      <c r="M64" s="268"/>
    </row>
  </sheetData>
  <sheetProtection formatCells="0" insertColumns="0" insertRows="0" deleteColumns="0" deleteRows="0" selectLockedCells="1"/>
  <mergeCells count="16">
    <mergeCell ref="B6:F6"/>
    <mergeCell ref="B7:F7"/>
    <mergeCell ref="B8:C8"/>
    <mergeCell ref="E8:F8"/>
    <mergeCell ref="A11:A12"/>
    <mergeCell ref="B11:D11"/>
    <mergeCell ref="E11:G11"/>
    <mergeCell ref="H11:K11"/>
    <mergeCell ref="L11:L12"/>
    <mergeCell ref="M11:M12"/>
    <mergeCell ref="A52:A53"/>
    <mergeCell ref="B52:D52"/>
    <mergeCell ref="E52:G52"/>
    <mergeCell ref="H52:K52"/>
    <mergeCell ref="L52:L53"/>
    <mergeCell ref="M52:M53"/>
  </mergeCells>
  <phoneticPr fontId="4"/>
  <conditionalFormatting sqref="B48:XFD48">
    <cfRule type="expression" dxfId="11" priority="9">
      <formula>CELL("protect",B48)=1</formula>
    </cfRule>
  </conditionalFormatting>
  <conditionalFormatting sqref="B49:XFD50">
    <cfRule type="expression" dxfId="10" priority="8">
      <formula>CELL("protect",B49)=1</formula>
    </cfRule>
  </conditionalFormatting>
  <conditionalFormatting sqref="B47:XFD47">
    <cfRule type="expression" dxfId="9" priority="5">
      <formula>CELL("protect",B47)=1</formula>
    </cfRule>
  </conditionalFormatting>
  <conditionalFormatting sqref="A47">
    <cfRule type="expression" dxfId="8" priority="4">
      <formula>CELL("protect",A47)=1</formula>
    </cfRule>
  </conditionalFormatting>
  <conditionalFormatting sqref="A48">
    <cfRule type="expression" dxfId="7" priority="3">
      <formula>CELL("protect",A48)=1</formula>
    </cfRule>
  </conditionalFormatting>
  <conditionalFormatting sqref="A49">
    <cfRule type="expression" dxfId="6" priority="2">
      <formula>CELL("protect",A49)=1</formula>
    </cfRule>
  </conditionalFormatting>
  <conditionalFormatting sqref="A50">
    <cfRule type="expression" dxfId="5" priority="1">
      <formula>CELL("protect",A50)=1</formula>
    </cfRule>
  </conditionalFormatting>
  <dataValidations count="2">
    <dataValidation imeMode="on" allowBlank="1" showInputMessage="1" showErrorMessage="1" sqref="B12:K12" xr:uid="{316B8188-0332-43BB-BEAD-9878979E95E3}"/>
    <dataValidation type="list" allowBlank="1" showInputMessage="1" showErrorMessage="1" sqref="B4" xr:uid="{26BDFF4B-07C2-461D-87D4-C613468E3512}">
      <formula1>$AA$12:$AA$15</formula1>
    </dataValidation>
  </dataValidations>
  <pageMargins left="0.70866141732283472" right="0.70866141732283472" top="0.55118110236220474" bottom="0.15748031496062992" header="0.31496062992125984" footer="0.31496062992125984"/>
  <pageSetup paperSize="9" scale="39" fitToHeight="0" pageOrder="overThenDown" orientation="landscape" cellComments="asDisplayed" r:id="rId1"/>
  <headerFooter>
    <oddFooter>&amp;L&amp;F&amp;R&amp;P / &amp;N</oddFooter>
  </headerFooter>
  <rowBreaks count="1" manualBreakCount="1">
    <brk id="50" max="12"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D73E-0329-4AAE-87C6-58D3A7C7345F}">
  <dimension ref="A1:G63"/>
  <sheetViews>
    <sheetView zoomScale="90" zoomScaleNormal="90" workbookViewId="0"/>
  </sheetViews>
  <sheetFormatPr defaultColWidth="8.875" defaultRowHeight="13.5"/>
  <cols>
    <col min="1" max="1" width="39.375" style="126" customWidth="1"/>
    <col min="2" max="7" width="20.625" style="126" customWidth="1"/>
    <col min="8" max="16384" width="8.875" style="126"/>
  </cols>
  <sheetData>
    <row r="1" spans="1:7">
      <c r="A1" s="436" t="s">
        <v>258</v>
      </c>
    </row>
    <row r="2" spans="1:7" ht="20.100000000000001" customHeight="1">
      <c r="A2" s="217" t="s">
        <v>55</v>
      </c>
    </row>
    <row r="3" spans="1:7" ht="30" customHeight="1">
      <c r="A3" s="218" t="s">
        <v>200</v>
      </c>
      <c r="B3" s="135"/>
      <c r="C3" s="136"/>
      <c r="D3" s="136"/>
      <c r="E3" s="136"/>
      <c r="F3" s="137"/>
      <c r="G3" s="137"/>
    </row>
    <row r="4" spans="1:7" ht="18" customHeight="1">
      <c r="A4" s="135"/>
      <c r="B4" s="135"/>
      <c r="C4" s="136"/>
      <c r="D4" s="136"/>
      <c r="E4" s="136"/>
      <c r="F4" s="137"/>
      <c r="G4" s="137"/>
    </row>
    <row r="5" spans="1:7" ht="22.35" customHeight="1">
      <c r="A5" s="310" t="s">
        <v>36</v>
      </c>
      <c r="B5" s="643" t="s">
        <v>241</v>
      </c>
      <c r="C5" s="643"/>
      <c r="D5" s="643"/>
      <c r="E5" s="643"/>
      <c r="F5" s="643"/>
      <c r="G5" s="643"/>
    </row>
    <row r="6" spans="1:7" ht="22.35" customHeight="1">
      <c r="A6" s="310" t="s">
        <v>37</v>
      </c>
      <c r="B6" s="643" t="s">
        <v>235</v>
      </c>
      <c r="C6" s="643"/>
      <c r="D6" s="643"/>
      <c r="E6" s="643"/>
      <c r="F6" s="643"/>
      <c r="G6" s="643"/>
    </row>
    <row r="7" spans="1:7" ht="22.35" customHeight="1">
      <c r="A7" s="310" t="s">
        <v>38</v>
      </c>
      <c r="B7" s="640" t="s">
        <v>259</v>
      </c>
      <c r="C7" s="640"/>
      <c r="D7" s="421" t="s">
        <v>242</v>
      </c>
      <c r="E7" s="642" t="s">
        <v>260</v>
      </c>
      <c r="F7" s="642"/>
      <c r="G7" s="274"/>
    </row>
    <row r="8" spans="1:7" ht="18.600000000000001" customHeight="1">
      <c r="A8" s="137"/>
      <c r="B8" s="137"/>
      <c r="C8" s="137"/>
      <c r="D8" s="137"/>
      <c r="E8" s="137"/>
      <c r="F8" s="137"/>
      <c r="G8" s="137"/>
    </row>
    <row r="9" spans="1:7" ht="31.35" customHeight="1" thickBot="1">
      <c r="A9" s="138" t="s">
        <v>96</v>
      </c>
      <c r="B9" s="137"/>
      <c r="C9" s="137"/>
      <c r="D9" s="137"/>
      <c r="E9" s="137"/>
      <c r="F9" s="137"/>
    </row>
    <row r="10" spans="1:7" ht="31.35" customHeight="1">
      <c r="A10" s="597" t="s">
        <v>111</v>
      </c>
      <c r="B10" s="593" t="s">
        <v>112</v>
      </c>
      <c r="C10" s="594"/>
      <c r="D10" s="584" t="s">
        <v>39</v>
      </c>
      <c r="E10" s="598" t="s">
        <v>40</v>
      </c>
    </row>
    <row r="11" spans="1:7" ht="65.25" customHeight="1">
      <c r="A11" s="597"/>
      <c r="B11" s="210" t="s">
        <v>222</v>
      </c>
      <c r="C11" s="211" t="s">
        <v>114</v>
      </c>
      <c r="D11" s="585"/>
      <c r="E11" s="599"/>
    </row>
    <row r="12" spans="1:7" ht="27.95" customHeight="1">
      <c r="A12" s="275" t="s">
        <v>78</v>
      </c>
      <c r="B12" s="400"/>
      <c r="C12" s="401"/>
      <c r="D12" s="405"/>
      <c r="E12" s="276"/>
    </row>
    <row r="13" spans="1:7" ht="27.95" customHeight="1">
      <c r="A13" s="277"/>
      <c r="B13" s="239"/>
      <c r="C13" s="240"/>
      <c r="D13" s="244"/>
      <c r="E13" s="276"/>
    </row>
    <row r="14" spans="1:7" ht="27.95" customHeight="1">
      <c r="A14" s="278" t="s">
        <v>75</v>
      </c>
      <c r="B14" s="422"/>
      <c r="C14" s="401"/>
      <c r="D14" s="405"/>
      <c r="E14" s="276"/>
    </row>
    <row r="15" spans="1:7" ht="27.95" customHeight="1">
      <c r="A15" s="280" t="s">
        <v>142</v>
      </c>
      <c r="B15" s="239"/>
      <c r="C15" s="240"/>
      <c r="D15" s="405"/>
      <c r="E15" s="276"/>
    </row>
    <row r="16" spans="1:7" ht="27.95" customHeight="1">
      <c r="A16" s="280" t="s">
        <v>143</v>
      </c>
      <c r="B16" s="239"/>
      <c r="C16" s="240"/>
      <c r="D16" s="405"/>
      <c r="E16" s="276"/>
    </row>
    <row r="17" spans="1:5" ht="27.95" customHeight="1">
      <c r="A17" s="277"/>
      <c r="B17" s="239"/>
      <c r="C17" s="240"/>
      <c r="D17" s="244"/>
      <c r="E17" s="276"/>
    </row>
    <row r="18" spans="1:5" ht="27.95" customHeight="1">
      <c r="A18" s="278" t="s">
        <v>76</v>
      </c>
      <c r="B18" s="400"/>
      <c r="C18" s="401"/>
      <c r="D18" s="405"/>
      <c r="E18" s="276"/>
    </row>
    <row r="19" spans="1:5" ht="27.95" customHeight="1">
      <c r="A19" s="280" t="s">
        <v>140</v>
      </c>
      <c r="B19" s="239"/>
      <c r="C19" s="240"/>
      <c r="D19" s="405"/>
      <c r="E19" s="276"/>
    </row>
    <row r="20" spans="1:5" ht="27.95" customHeight="1">
      <c r="A20" s="280" t="s">
        <v>141</v>
      </c>
      <c r="B20" s="239"/>
      <c r="C20" s="240"/>
      <c r="D20" s="405"/>
      <c r="E20" s="276"/>
    </row>
    <row r="21" spans="1:5" ht="27.95" customHeight="1">
      <c r="A21" s="277"/>
      <c r="B21" s="239"/>
      <c r="C21" s="240"/>
      <c r="D21" s="244"/>
      <c r="E21" s="276"/>
    </row>
    <row r="22" spans="1:5" ht="27.95" customHeight="1">
      <c r="A22" s="278" t="s">
        <v>108</v>
      </c>
      <c r="B22" s="400"/>
      <c r="C22" s="401"/>
      <c r="D22" s="405"/>
      <c r="E22" s="276"/>
    </row>
    <row r="23" spans="1:5" ht="27.95" customHeight="1">
      <c r="A23" s="281" t="s">
        <v>196</v>
      </c>
      <c r="B23" s="239"/>
      <c r="C23" s="240"/>
      <c r="D23" s="405"/>
      <c r="E23" s="276"/>
    </row>
    <row r="24" spans="1:5" ht="27.95" customHeight="1">
      <c r="A24" s="280" t="s">
        <v>197</v>
      </c>
      <c r="B24" s="239"/>
      <c r="C24" s="240"/>
      <c r="D24" s="405"/>
      <c r="E24" s="276"/>
    </row>
    <row r="25" spans="1:5" ht="27.95" customHeight="1">
      <c r="A25" s="280" t="s">
        <v>198</v>
      </c>
      <c r="B25" s="239"/>
      <c r="C25" s="240"/>
      <c r="D25" s="405"/>
      <c r="E25" s="276"/>
    </row>
    <row r="26" spans="1:5" ht="27.95" customHeight="1">
      <c r="A26" s="282"/>
      <c r="B26" s="239"/>
      <c r="C26" s="240"/>
      <c r="D26" s="244"/>
      <c r="E26" s="276"/>
    </row>
    <row r="27" spans="1:5" ht="27.95" customHeight="1">
      <c r="A27" s="278" t="s">
        <v>109</v>
      </c>
      <c r="B27" s="400"/>
      <c r="C27" s="401"/>
      <c r="D27" s="405"/>
      <c r="E27" s="276"/>
    </row>
    <row r="28" spans="1:5" ht="27.95" customHeight="1">
      <c r="A28" s="280" t="s">
        <v>275</v>
      </c>
      <c r="B28" s="239"/>
      <c r="C28" s="240"/>
      <c r="D28" s="405"/>
      <c r="E28" s="276"/>
    </row>
    <row r="29" spans="1:5" ht="27.95" customHeight="1">
      <c r="A29" s="280" t="s">
        <v>276</v>
      </c>
      <c r="B29" s="239"/>
      <c r="C29" s="240"/>
      <c r="D29" s="405"/>
      <c r="E29" s="276"/>
    </row>
    <row r="30" spans="1:5" ht="27.95" customHeight="1">
      <c r="A30" s="280" t="s">
        <v>277</v>
      </c>
      <c r="B30" s="239"/>
      <c r="C30" s="240"/>
      <c r="D30" s="405"/>
      <c r="E30" s="276"/>
    </row>
    <row r="31" spans="1:5" ht="27.95" customHeight="1">
      <c r="A31" s="280" t="s">
        <v>278</v>
      </c>
      <c r="B31" s="239"/>
      <c r="C31" s="240"/>
      <c r="D31" s="405"/>
      <c r="E31" s="276"/>
    </row>
    <row r="32" spans="1:5" ht="27.95" customHeight="1">
      <c r="A32" s="280" t="s">
        <v>279</v>
      </c>
      <c r="B32" s="239"/>
      <c r="C32" s="240"/>
      <c r="D32" s="405"/>
      <c r="E32" s="276"/>
    </row>
    <row r="33" spans="1:6" ht="27.95" customHeight="1">
      <c r="A33" s="280" t="s">
        <v>77</v>
      </c>
      <c r="B33" s="239"/>
      <c r="C33" s="240"/>
      <c r="D33" s="405"/>
      <c r="E33" s="276"/>
    </row>
    <row r="34" spans="1:6" ht="27.95" customHeight="1">
      <c r="A34" s="283"/>
      <c r="B34" s="239"/>
      <c r="C34" s="284"/>
      <c r="D34" s="244"/>
      <c r="E34" s="276"/>
    </row>
    <row r="35" spans="1:6" ht="27.95" customHeight="1">
      <c r="A35" s="285" t="s">
        <v>86</v>
      </c>
      <c r="B35" s="400"/>
      <c r="C35" s="423"/>
      <c r="D35" s="405"/>
      <c r="E35" s="276"/>
    </row>
    <row r="36" spans="1:6" ht="27.95" customHeight="1">
      <c r="A36" s="287" t="s">
        <v>145</v>
      </c>
      <c r="B36" s="239"/>
      <c r="C36" s="284"/>
      <c r="D36" s="405"/>
      <c r="E36" s="276"/>
    </row>
    <row r="37" spans="1:6" ht="27.95" customHeight="1">
      <c r="A37" s="287" t="s">
        <v>146</v>
      </c>
      <c r="B37" s="239"/>
      <c r="C37" s="284"/>
      <c r="D37" s="405"/>
      <c r="E37" s="276"/>
    </row>
    <row r="38" spans="1:6" ht="27.95" customHeight="1">
      <c r="A38" s="282"/>
      <c r="B38" s="239"/>
      <c r="C38" s="284"/>
      <c r="D38" s="244"/>
      <c r="E38" s="276"/>
    </row>
    <row r="39" spans="1:6" ht="27.95" customHeight="1">
      <c r="A39" s="282"/>
      <c r="B39" s="239"/>
      <c r="C39" s="284"/>
      <c r="D39" s="244"/>
      <c r="E39" s="276"/>
    </row>
    <row r="40" spans="1:6" ht="27.95" customHeight="1">
      <c r="A40" s="282"/>
      <c r="B40" s="239"/>
      <c r="C40" s="284"/>
      <c r="D40" s="244"/>
      <c r="E40" s="276"/>
    </row>
    <row r="41" spans="1:6" ht="27.95" customHeight="1" thickBot="1">
      <c r="A41" s="288" t="s">
        <v>171</v>
      </c>
      <c r="B41" s="406"/>
      <c r="C41" s="407"/>
      <c r="D41" s="411"/>
      <c r="E41" s="289"/>
    </row>
    <row r="42" spans="1:6" ht="60" customHeight="1">
      <c r="A42" s="300" t="s">
        <v>110</v>
      </c>
      <c r="B42" s="424"/>
      <c r="C42" s="424"/>
      <c r="D42" s="425"/>
      <c r="E42" s="143"/>
      <c r="F42" s="129"/>
    </row>
    <row r="43" spans="1:6" ht="27.95" customHeight="1">
      <c r="A43" s="303" t="s">
        <v>41</v>
      </c>
      <c r="B43" s="426"/>
      <c r="C43" s="426"/>
      <c r="D43" s="402"/>
      <c r="E43" s="143"/>
      <c r="F43" s="129"/>
    </row>
    <row r="44" spans="1:6" ht="27.95" customHeight="1">
      <c r="A44" s="303" t="s">
        <v>56</v>
      </c>
      <c r="B44" s="305"/>
      <c r="C44" s="305"/>
      <c r="D44" s="402"/>
      <c r="E44" s="143"/>
      <c r="F44" s="129"/>
    </row>
    <row r="45" spans="1:6" ht="27.95" customHeight="1" thickBot="1">
      <c r="A45" s="306" t="s">
        <v>102</v>
      </c>
      <c r="B45" s="427"/>
      <c r="C45" s="427"/>
      <c r="D45" s="408"/>
      <c r="E45" s="143"/>
      <c r="F45" s="129"/>
    </row>
    <row r="46" spans="1:6" ht="99.95" customHeight="1">
      <c r="A46" s="216"/>
      <c r="B46" s="431" t="s">
        <v>268</v>
      </c>
      <c r="C46" s="431" t="s">
        <v>268</v>
      </c>
      <c r="D46" s="215"/>
      <c r="E46" s="143"/>
    </row>
    <row r="47" spans="1:6" ht="45" customHeight="1">
      <c r="A47" s="132"/>
      <c r="B47" s="133"/>
      <c r="C47" s="134"/>
      <c r="D47" s="130"/>
      <c r="E47" s="131"/>
    </row>
    <row r="48" spans="1:6" ht="18" customHeight="1" thickBot="1">
      <c r="A48" s="290" t="s">
        <v>97</v>
      </c>
      <c r="B48" s="137"/>
      <c r="C48" s="137"/>
      <c r="D48" s="137"/>
      <c r="E48" s="137"/>
    </row>
    <row r="49" spans="1:5" ht="28.9" customHeight="1">
      <c r="A49" s="590" t="s">
        <v>111</v>
      </c>
      <c r="B49" s="593" t="s">
        <v>112</v>
      </c>
      <c r="C49" s="594"/>
      <c r="D49" s="584" t="s">
        <v>39</v>
      </c>
      <c r="E49" s="584" t="s">
        <v>40</v>
      </c>
    </row>
    <row r="50" spans="1:5" ht="65.25" customHeight="1">
      <c r="A50" s="591"/>
      <c r="B50" s="428" t="s">
        <v>243</v>
      </c>
      <c r="C50" s="429" t="s">
        <v>244</v>
      </c>
      <c r="D50" s="585"/>
      <c r="E50" s="585"/>
    </row>
    <row r="51" spans="1:5" ht="27.95" customHeight="1">
      <c r="A51" s="293" t="s">
        <v>78</v>
      </c>
      <c r="B51" s="403"/>
      <c r="C51" s="401"/>
      <c r="D51" s="405"/>
      <c r="E51" s="237"/>
    </row>
    <row r="52" spans="1:5" ht="27.95" customHeight="1">
      <c r="A52" s="248" t="s">
        <v>75</v>
      </c>
      <c r="B52" s="242"/>
      <c r="C52" s="240"/>
      <c r="D52" s="405"/>
      <c r="E52" s="237"/>
    </row>
    <row r="53" spans="1:5" ht="27.95" customHeight="1">
      <c r="A53" s="248" t="s">
        <v>76</v>
      </c>
      <c r="B53" s="242"/>
      <c r="C53" s="240"/>
      <c r="D53" s="405"/>
      <c r="E53" s="237"/>
    </row>
    <row r="54" spans="1:5" ht="27.95" customHeight="1">
      <c r="A54" s="248" t="s">
        <v>108</v>
      </c>
      <c r="B54" s="242"/>
      <c r="C54" s="240"/>
      <c r="D54" s="405"/>
      <c r="E54" s="237"/>
    </row>
    <row r="55" spans="1:5" ht="27.95" customHeight="1">
      <c r="A55" s="248" t="s">
        <v>86</v>
      </c>
      <c r="B55" s="242"/>
      <c r="C55" s="240"/>
      <c r="D55" s="405"/>
      <c r="E55" s="237"/>
    </row>
    <row r="56" spans="1:5" ht="27.95" customHeight="1">
      <c r="A56" s="294"/>
      <c r="B56" s="242"/>
      <c r="C56" s="240"/>
      <c r="D56" s="244"/>
      <c r="E56" s="237"/>
    </row>
    <row r="57" spans="1:5" ht="27.95" customHeight="1">
      <c r="A57" s="295" t="s">
        <v>86</v>
      </c>
      <c r="B57" s="403"/>
      <c r="C57" s="401"/>
      <c r="D57" s="405"/>
      <c r="E57" s="237"/>
    </row>
    <row r="58" spans="1:5" ht="27.95" customHeight="1">
      <c r="A58" s="296" t="s">
        <v>145</v>
      </c>
      <c r="B58" s="242"/>
      <c r="C58" s="284"/>
      <c r="D58" s="405"/>
      <c r="E58" s="237"/>
    </row>
    <row r="59" spans="1:5" ht="27.95" customHeight="1">
      <c r="A59" s="296" t="s">
        <v>146</v>
      </c>
      <c r="B59" s="242"/>
      <c r="C59" s="284"/>
      <c r="D59" s="405"/>
      <c r="E59" s="237"/>
    </row>
    <row r="60" spans="1:5" ht="27.95" customHeight="1">
      <c r="A60" s="248"/>
      <c r="B60" s="242"/>
      <c r="C60" s="284"/>
      <c r="D60" s="244"/>
      <c r="E60" s="237"/>
    </row>
    <row r="61" spans="1:5" ht="27.95" customHeight="1">
      <c r="A61" s="248"/>
      <c r="B61" s="242"/>
      <c r="C61" s="284"/>
      <c r="D61" s="244"/>
      <c r="E61" s="237"/>
    </row>
    <row r="62" spans="1:5" ht="27.95" customHeight="1">
      <c r="A62" s="248"/>
      <c r="B62" s="242"/>
      <c r="C62" s="284"/>
      <c r="D62" s="244"/>
      <c r="E62" s="237"/>
    </row>
    <row r="63" spans="1:5" ht="27.95" customHeight="1" thickBot="1">
      <c r="A63" s="297" t="s">
        <v>172</v>
      </c>
      <c r="B63" s="409"/>
      <c r="C63" s="407"/>
      <c r="D63" s="430"/>
      <c r="E63" s="292"/>
    </row>
  </sheetData>
  <sheetProtection formatCells="0" insertColumns="0" insertRows="0" deleteColumns="0" deleteRows="0" selectLockedCells="1"/>
  <mergeCells count="12">
    <mergeCell ref="A49:A50"/>
    <mergeCell ref="B49:C49"/>
    <mergeCell ref="D49:D50"/>
    <mergeCell ref="E49:E50"/>
    <mergeCell ref="B5:G5"/>
    <mergeCell ref="B6:G6"/>
    <mergeCell ref="B7:C7"/>
    <mergeCell ref="E7:F7"/>
    <mergeCell ref="A10:A11"/>
    <mergeCell ref="B10:C10"/>
    <mergeCell ref="D10:D11"/>
    <mergeCell ref="E10:E11"/>
  </mergeCells>
  <phoneticPr fontId="4"/>
  <dataValidations disablePrompts="1" count="1">
    <dataValidation imeMode="on" allowBlank="1" showInputMessage="1" showErrorMessage="1" sqref="B11:C11" xr:uid="{95DD0316-E53B-476C-A425-7813663DD865}"/>
  </dataValidations>
  <pageMargins left="0.70866141732283472" right="0.70866141732283472" top="0.15748031496062992" bottom="0.15748031496062992" header="0.31496062992125984" footer="0.31496062992125984"/>
  <pageSetup paperSize="9" scale="54" orientation="portrait" cellComments="asDisplayed" r:id="rId1"/>
  <headerFooter>
    <oddFooter>&amp;L&amp;F&amp;R&amp;P / &amp;N</oddFooter>
  </headerFooter>
  <rowBreaks count="1" manualBreakCount="1">
    <brk id="46" max="6" man="1"/>
  </rowBreaks>
  <colBreaks count="3" manualBreakCount="3">
    <brk id="7" min="1" max="75" man="1"/>
    <brk id="8" min="1" max="71" man="1"/>
    <brk id="9" min="1" max="71"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様式Ⅲ－３</vt:lpstr>
      <vt:lpstr>添付 委託費集計表</vt:lpstr>
      <vt:lpstr>添付 自己資金集計表</vt:lpstr>
      <vt:lpstr>様式Ⅲ－３(記載例)</vt:lpstr>
      <vt:lpstr>添付 委託費集計表(記載例)</vt:lpstr>
      <vt:lpstr>添付 自己資金集計表(記載例)</vt:lpstr>
      <vt:lpstr>'添付 委託費集計表'!Print_Area</vt:lpstr>
      <vt:lpstr>'添付 委託費集計表(記載例)'!Print_Area</vt:lpstr>
      <vt:lpstr>'添付 自己資金集計表'!Print_Area</vt:lpstr>
      <vt:lpstr>'添付 自己資金集計表(記載例)'!Print_Area</vt:lpstr>
      <vt:lpstr>'様式Ⅲ－３'!Print_Area</vt:lpstr>
      <vt:lpstr>'様式Ⅲ－３(記載例)'!Print_Area</vt:lpstr>
      <vt:lpstr>'添付 委託費集計表'!Print_Titles</vt:lpstr>
      <vt:lpstr>'添付 委託費集計表(記載例)'!Print_Titles</vt:lpstr>
      <vt:lpstr>'添付 自己資金集計表'!Print_Titles</vt:lpstr>
      <vt:lpstr>'添付 自己資金集計表(記載例)'!Print_Titles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2020-06-15T06:47:50Z</dcterms:created>
  <dcterms:modified xsi:type="dcterms:W3CDTF">2020-12-14T02:38:03Z</dcterms:modified>
  <cp:contentStatus/>
</cp:coreProperties>
</file>