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13_ncr:1_{6DCCB380-035D-4B09-B77C-E452EE4DD77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Ⅲ-7" sheetId="3" r:id="rId1"/>
    <sheet name="Ⅲ-7記入例及び補足説明①" sheetId="2" r:id="rId2"/>
    <sheet name="Ⅲ-7記入事例②" sheetId="4" r:id="rId3"/>
  </sheets>
  <definedNames>
    <definedName name="_xlnm.Print_Area" localSheetId="0">'Ⅲ-7'!$A$1:$G$38</definedName>
    <definedName name="_xlnm.Print_Area" localSheetId="2">'Ⅲ-7記入事例②'!$A$1:$P$51</definedName>
    <definedName name="_xlnm.Print_Area" localSheetId="1">'Ⅲ-7記入例及び補足説明①'!$A$1:$H$63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2" i="4" l="1"/>
  <c r="M28" i="4"/>
  <c r="L29" i="4"/>
  <c r="M29" i="4" s="1"/>
  <c r="L32" i="4"/>
  <c r="L31" i="4"/>
  <c r="M31" i="4" s="1"/>
  <c r="L28" i="4"/>
  <c r="L30" i="4"/>
  <c r="M30" i="4" s="1"/>
  <c r="J33" i="4"/>
  <c r="J32" i="4"/>
  <c r="J31" i="4"/>
  <c r="J30" i="4"/>
  <c r="J29" i="4"/>
  <c r="J28" i="4"/>
  <c r="K27" i="4"/>
  <c r="K35" i="4" s="1"/>
  <c r="J27" i="4"/>
  <c r="A33" i="4"/>
  <c r="A32" i="4"/>
  <c r="A31" i="4"/>
  <c r="A30" i="4"/>
  <c r="A29" i="4"/>
  <c r="A28" i="4"/>
  <c r="D27" i="4"/>
  <c r="D35" i="4" s="1"/>
  <c r="C27" i="4"/>
  <c r="C35" i="4" s="1"/>
  <c r="B27" i="4"/>
  <c r="B35" i="4" s="1"/>
  <c r="C47" i="4" s="1"/>
  <c r="A27" i="4"/>
  <c r="M27" i="4" l="1"/>
  <c r="M35" i="4" s="1"/>
  <c r="L27" i="4"/>
  <c r="L35" i="4" s="1"/>
  <c r="B47" i="4"/>
  <c r="E47" i="4"/>
  <c r="D47" i="4"/>
  <c r="F35" i="4"/>
  <c r="A33" i="3"/>
  <c r="A32" i="3"/>
  <c r="A31" i="3"/>
  <c r="A30" i="3"/>
  <c r="A29" i="3"/>
  <c r="A28" i="3"/>
  <c r="D27" i="3"/>
  <c r="D35" i="3" s="1"/>
  <c r="C27" i="3"/>
  <c r="C35" i="3" s="1"/>
  <c r="B27" i="3"/>
  <c r="B35" i="3" s="1"/>
  <c r="A27" i="3"/>
  <c r="A21" i="4" l="1"/>
  <c r="N35" i="4"/>
  <c r="O35" i="4" s="1"/>
  <c r="G27" i="4"/>
  <c r="F35" i="3"/>
  <c r="G27" i="3" s="1"/>
  <c r="D26" i="2"/>
  <c r="C26" i="2"/>
  <c r="B26" i="2"/>
  <c r="A30" i="2"/>
  <c r="A28" i="2"/>
  <c r="A27" i="2"/>
  <c r="A21" i="3" l="1"/>
  <c r="J21" i="4"/>
  <c r="P27" i="4"/>
  <c r="A32" i="2"/>
  <c r="A31" i="2"/>
  <c r="A29" i="2"/>
  <c r="A26" i="2"/>
  <c r="D34" i="2" l="1"/>
  <c r="C34" i="2"/>
  <c r="B34" i="2"/>
  <c r="F34" i="2" l="1"/>
  <c r="A20" i="2" l="1"/>
  <c r="G26" i="2"/>
</calcChain>
</file>

<file path=xl/sharedStrings.xml><?xml version="1.0" encoding="utf-8"?>
<sst xmlns="http://schemas.openxmlformats.org/spreadsheetml/2006/main" count="189" uniqueCount="93">
  <si>
    <t>(単位:円)</t>
    <rPh sb="1" eb="3">
      <t>タンイ</t>
    </rPh>
    <rPh sb="4" eb="5">
      <t>エン</t>
    </rPh>
    <phoneticPr fontId="3"/>
  </si>
  <si>
    <t>計</t>
    <rPh sb="0" eb="1">
      <t>ケイ</t>
    </rPh>
    <phoneticPr fontId="3"/>
  </si>
  <si>
    <t>（様式Ⅲ－７）</t>
    <rPh sb="1" eb="3">
      <t>ヨウシキ</t>
    </rPh>
    <phoneticPr fontId="3"/>
  </si>
  <si>
    <t>委託試験研究概算払請求書</t>
    <phoneticPr fontId="3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</si>
  <si>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3"/>
  </si>
  <si>
    <t>国立研究開発法人農業・食品産業技術総合研究機構</t>
    <rPh sb="0" eb="2">
      <t>コクリツ</t>
    </rPh>
    <rPh sb="2" eb="4">
      <t>ケンキュウ</t>
    </rPh>
    <rPh sb="4" eb="6">
      <t>カイハツ</t>
    </rPh>
    <rPh sb="11" eb="13">
      <t>ショクヒン</t>
    </rPh>
    <rPh sb="17" eb="19">
      <t>ソウゴウ</t>
    </rPh>
    <phoneticPr fontId="2"/>
  </si>
  <si>
    <t>生物系特定産業技術研究支援センター所長　殿</t>
  </si>
  <si>
    <t>　　（コンソーシアム名）</t>
    <rPh sb="10" eb="11">
      <t>メイ</t>
    </rPh>
    <phoneticPr fontId="2"/>
  </si>
  <si>
    <t>※単独機関の場合は削除してください</t>
  </si>
  <si>
    <t>　　（住　　　　　　所）</t>
    <rPh sb="3" eb="4">
      <t>ジュウ</t>
    </rPh>
    <rPh sb="10" eb="11">
      <t>トコロ</t>
    </rPh>
    <phoneticPr fontId="2"/>
  </si>
  <si>
    <t>　　（代　　表　　者）</t>
    <rPh sb="3" eb="4">
      <t>ダイ</t>
    </rPh>
    <rPh sb="6" eb="7">
      <t>オモテ</t>
    </rPh>
    <rPh sb="9" eb="10">
      <t>モノ</t>
    </rPh>
    <phoneticPr fontId="2"/>
  </si>
  <si>
    <t>　　（代  表  機  関  名）</t>
    <rPh sb="3" eb="4">
      <t>ダイ</t>
    </rPh>
    <rPh sb="6" eb="7">
      <t>オモテ</t>
    </rPh>
    <rPh sb="9" eb="10">
      <t>キ</t>
    </rPh>
    <rPh sb="12" eb="13">
      <t>セキ</t>
    </rPh>
    <rPh sb="15" eb="16">
      <t>ナ</t>
    </rPh>
    <phoneticPr fontId="2"/>
  </si>
  <si>
    <t>委託費(a)</t>
    <rPh sb="0" eb="3">
      <t>イタクヒ</t>
    </rPh>
    <phoneticPr fontId="3"/>
  </si>
  <si>
    <t>既受領額(d)</t>
    <rPh sb="0" eb="1">
      <t>スデ</t>
    </rPh>
    <rPh sb="1" eb="4">
      <t>ジュリョウガク</t>
    </rPh>
    <phoneticPr fontId="3"/>
  </si>
  <si>
    <t>今回請求額
(b)+(c)-(d)=(e)
(d)+(e)≦(a)</t>
    <rPh sb="0" eb="2">
      <t>コンカイ</t>
    </rPh>
    <rPh sb="2" eb="5">
      <t>セイキュウガク</t>
    </rPh>
    <phoneticPr fontId="3"/>
  </si>
  <si>
    <t>印</t>
    <rPh sb="0" eb="1">
      <t>イン</t>
    </rPh>
    <phoneticPr fontId="3"/>
  </si>
  <si>
    <t>既執行額(b)</t>
    <rPh sb="0" eb="1">
      <t>キ</t>
    </rPh>
    <rPh sb="1" eb="3">
      <t>シッコウ</t>
    </rPh>
    <rPh sb="3" eb="4">
      <t>ガク</t>
    </rPh>
    <phoneticPr fontId="3"/>
  </si>
  <si>
    <t>執行見込額(c)</t>
    <rPh sb="0" eb="2">
      <t>シッコウ</t>
    </rPh>
    <rPh sb="2" eb="5">
      <t>ミコミガク</t>
    </rPh>
    <phoneticPr fontId="3"/>
  </si>
  <si>
    <t>事業名</t>
    <rPh sb="0" eb="2">
      <t>ジギョウ</t>
    </rPh>
    <rPh sb="2" eb="3">
      <t>メイ</t>
    </rPh>
    <phoneticPr fontId="3"/>
  </si>
  <si>
    <t>区分・費目</t>
    <rPh sb="0" eb="2">
      <t>クブン</t>
    </rPh>
    <rPh sb="3" eb="4">
      <t>ヒ</t>
    </rPh>
    <rPh sb="4" eb="5">
      <t>メ</t>
    </rPh>
    <phoneticPr fontId="3"/>
  </si>
  <si>
    <t>「知」の集積と活用の場による革新的技術創造促進事業（異分野融合発展研究）</t>
    <phoneticPr fontId="3"/>
  </si>
  <si>
    <t>「知」の集積と活用の場による革新的技術創造促進事業（うち知の集積と活用の場による研究開発モデル事業）</t>
    <phoneticPr fontId="3"/>
  </si>
  <si>
    <t>（SIP）戦略的イノベーション創造プログラム（スマートバイオ産業・農業基盤技術）</t>
    <phoneticPr fontId="3"/>
  </si>
  <si>
    <t>スマート農業技術の開発・実証プロジェクト(うち先導研究プロジェクト)</t>
  </si>
  <si>
    <t>生産性革命に向けた革新的技術開発事業</t>
  </si>
  <si>
    <t>イノベーション創出強化研究推進事業</t>
  </si>
  <si>
    <t>ムーンショット型農林水産研究開発事業</t>
  </si>
  <si>
    <t>革新的技術開発・緊急展開事業(うち先導プロジェクト)</t>
  </si>
  <si>
    <t>革新的技術開発・緊急展開事業(うち経営体強化プロジェクト)</t>
  </si>
  <si>
    <t>革新的技術開発・緊急展開事業(うち人工知能未来農業創造プロジェクト)</t>
  </si>
  <si>
    <t>備　　考</t>
    <rPh sb="0" eb="1">
      <t>ビ</t>
    </rPh>
    <rPh sb="3" eb="4">
      <t>コウ</t>
    </rPh>
    <phoneticPr fontId="3"/>
  </si>
  <si>
    <t>：リストから該当事業を選択してください。</t>
    <rPh sb="6" eb="8">
      <t>ガイトウ</t>
    </rPh>
    <rPh sb="8" eb="10">
      <t>ジギョウ</t>
    </rPh>
    <rPh sb="11" eb="13">
      <t>センタク</t>
    </rPh>
    <phoneticPr fontId="3"/>
  </si>
  <si>
    <t>R2年4月～
R2年6月</t>
    <rPh sb="2" eb="3">
      <t>ネン</t>
    </rPh>
    <rPh sb="4" eb="5">
      <t>ツキ</t>
    </rPh>
    <rPh sb="9" eb="10">
      <t>ネン</t>
    </rPh>
    <rPh sb="11" eb="12">
      <t>ツキ</t>
    </rPh>
    <phoneticPr fontId="3"/>
  </si>
  <si>
    <t>R2年7月～
R2年9月</t>
    <phoneticPr fontId="3"/>
  </si>
  <si>
    <t>請求金額
割　　合
(e)/(a)</t>
    <rPh sb="0" eb="2">
      <t>セイキュウ</t>
    </rPh>
    <rPh sb="2" eb="4">
      <t>キンガク</t>
    </rPh>
    <rPh sb="5" eb="6">
      <t>ワリ</t>
    </rPh>
    <rPh sb="8" eb="9">
      <t>ゴウ</t>
    </rPh>
    <phoneticPr fontId="3"/>
  </si>
  <si>
    <t>神奈川県川崎市○○１丁目１番１</t>
    <rPh sb="0" eb="4">
      <t>カナガワケン</t>
    </rPh>
    <rPh sb="4" eb="7">
      <t>カワサキシ</t>
    </rPh>
    <rPh sb="10" eb="12">
      <t>チョウメ</t>
    </rPh>
    <rPh sb="13" eb="14">
      <t>バン</t>
    </rPh>
    <phoneticPr fontId="3"/>
  </si>
  <si>
    <t>○○○○○○○○○○○○○○○○○コンソーシアム</t>
    <phoneticPr fontId="3"/>
  </si>
  <si>
    <t>○○○○工業株式会社</t>
    <rPh sb="4" eb="6">
      <t>コウギョウ</t>
    </rPh>
    <rPh sb="6" eb="10">
      <t>カブシキガイシャ</t>
    </rPh>
    <phoneticPr fontId="3"/>
  </si>
  <si>
    <t>財務部長</t>
    <rPh sb="0" eb="2">
      <t>ザイム</t>
    </rPh>
    <rPh sb="2" eb="4">
      <t>ブチョウ</t>
    </rPh>
    <phoneticPr fontId="3"/>
  </si>
  <si>
    <t>○○　○○</t>
    <phoneticPr fontId="3"/>
  </si>
  <si>
    <t>請求書の発行は、当社規定により上記の者に委任されています。</t>
    <rPh sb="0" eb="3">
      <t>セイキュウショ</t>
    </rPh>
    <rPh sb="4" eb="6">
      <t>ハッコウ</t>
    </rPh>
    <rPh sb="8" eb="10">
      <t>トウシャ</t>
    </rPh>
    <rPh sb="10" eb="12">
      <t>キテイ</t>
    </rPh>
    <rPh sb="15" eb="17">
      <t>ジョウキ</t>
    </rPh>
    <rPh sb="18" eb="19">
      <t>シャ</t>
    </rPh>
    <rPh sb="20" eb="22">
      <t>イニン</t>
    </rPh>
    <phoneticPr fontId="3"/>
  </si>
  <si>
    <t>：委託試験研究計画書の「収支予算支出の部」の予算額を記載してください。</t>
    <phoneticPr fontId="3"/>
  </si>
  <si>
    <t>①「委託費(a)」</t>
    <rPh sb="2" eb="5">
      <t>イタクヒ</t>
    </rPh>
    <phoneticPr fontId="3"/>
  </si>
  <si>
    <t>②「既執行額(b)」</t>
    <rPh sb="2" eb="3">
      <t>キ</t>
    </rPh>
    <rPh sb="3" eb="5">
      <t>シッコウ</t>
    </rPh>
    <rPh sb="5" eb="6">
      <t>ガク</t>
    </rPh>
    <phoneticPr fontId="3"/>
  </si>
  <si>
    <t>③「執行見込額(c)」</t>
    <rPh sb="2" eb="4">
      <t>シッコウ</t>
    </rPh>
    <rPh sb="4" eb="6">
      <t>ミコミ</t>
    </rPh>
    <rPh sb="6" eb="7">
      <t>ガク</t>
    </rPh>
    <phoneticPr fontId="3"/>
  </si>
  <si>
    <t>④「既受領額(d)」</t>
    <rPh sb="2" eb="3">
      <t>キ</t>
    </rPh>
    <rPh sb="3" eb="5">
      <t>ジュリョウ</t>
    </rPh>
    <rPh sb="5" eb="6">
      <t>ガク</t>
    </rPh>
    <phoneticPr fontId="3"/>
  </si>
  <si>
    <t>：複数年度契約の場合は、当該年度分のみを記載してください。</t>
    <rPh sb="1" eb="3">
      <t>フクスウ</t>
    </rPh>
    <rPh sb="3" eb="5">
      <t>ネンド</t>
    </rPh>
    <rPh sb="5" eb="7">
      <t>ケイヤク</t>
    </rPh>
    <rPh sb="8" eb="10">
      <t>バアイ</t>
    </rPh>
    <rPh sb="12" eb="14">
      <t>トウガイ</t>
    </rPh>
    <rPh sb="14" eb="17">
      <t>ネンドブン</t>
    </rPh>
    <rPh sb="20" eb="22">
      <t>キサイ</t>
    </rPh>
    <phoneticPr fontId="3"/>
  </si>
  <si>
    <t>⑥「備考」</t>
    <rPh sb="2" eb="4">
      <t>ビコウ</t>
    </rPh>
    <phoneticPr fontId="3"/>
  </si>
  <si>
    <t>：「備考」欄に記載することは主に以下のとおりです。</t>
    <rPh sb="2" eb="4">
      <t>ビコウ</t>
    </rPh>
    <rPh sb="5" eb="6">
      <t>ラン</t>
    </rPh>
    <rPh sb="7" eb="9">
      <t>キサイ</t>
    </rPh>
    <rPh sb="14" eb="15">
      <t>オモ</t>
    </rPh>
    <rPh sb="16" eb="18">
      <t>イカ</t>
    </rPh>
    <phoneticPr fontId="3"/>
  </si>
  <si>
    <t>⑦「事業名」</t>
    <rPh sb="2" eb="4">
      <t>ジギョウ</t>
    </rPh>
    <rPh sb="4" eb="5">
      <t>メイ</t>
    </rPh>
    <phoneticPr fontId="3"/>
  </si>
  <si>
    <t>⑧(入力不要箇所)</t>
    <rPh sb="2" eb="4">
      <t>ニュウリョク</t>
    </rPh>
    <rPh sb="4" eb="6">
      <t>フヨウ</t>
    </rPh>
    <rPh sb="6" eb="8">
      <t>カショ</t>
    </rPh>
    <phoneticPr fontId="3"/>
  </si>
  <si>
    <t>委託試験研究計画書の「支払計画」記載内容との</t>
    <rPh sb="16" eb="18">
      <t>キサイ</t>
    </rPh>
    <rPh sb="18" eb="20">
      <t>ナイヨウ</t>
    </rPh>
    <phoneticPr fontId="3"/>
  </si>
  <si>
    <t>整合性を確認してください。</t>
    <phoneticPr fontId="3"/>
  </si>
  <si>
    <t>（様式Ⅲ－６）</t>
    <rPh sb="1" eb="3">
      <t>ヨウシキ</t>
    </rPh>
    <phoneticPr fontId="3"/>
  </si>
  <si>
    <t>　次回以降の請求時に、振込先口座情報に変更が生じた場合は、改めて提出してください。</t>
    <rPh sb="1" eb="3">
      <t>ジカイ</t>
    </rPh>
    <rPh sb="3" eb="5">
      <t>イコウ</t>
    </rPh>
    <rPh sb="6" eb="9">
      <t>セイキュウジ</t>
    </rPh>
    <rPh sb="11" eb="14">
      <t>フリコミサキ</t>
    </rPh>
    <rPh sb="14" eb="16">
      <t>コウザ</t>
    </rPh>
    <rPh sb="16" eb="18">
      <t>ジョウホウ</t>
    </rPh>
    <rPh sb="19" eb="21">
      <t>ヘンコウ</t>
    </rPh>
    <rPh sb="22" eb="23">
      <t>ショウ</t>
    </rPh>
    <rPh sb="25" eb="27">
      <t>バアイ</t>
    </rPh>
    <rPh sb="29" eb="30">
      <t>アラタ</t>
    </rPh>
    <rPh sb="32" eb="34">
      <t>テイシュツ</t>
    </rPh>
    <phoneticPr fontId="3"/>
  </si>
  <si>
    <t>記 載 例</t>
    <rPh sb="0" eb="1">
      <t>キ</t>
    </rPh>
    <rPh sb="2" eb="3">
      <t>サイ</t>
    </rPh>
    <rPh sb="4" eb="5">
      <t>レイ</t>
    </rPh>
    <phoneticPr fontId="3"/>
  </si>
  <si>
    <t>：本請求以前に概算払請求を行い、受領した総額を記載してください。</t>
    <rPh sb="1" eb="4">
      <t>ホンセイキュウ</t>
    </rPh>
    <rPh sb="4" eb="6">
      <t>イゼン</t>
    </rPh>
    <rPh sb="7" eb="10">
      <t>ガイサンバライ</t>
    </rPh>
    <rPh sb="23" eb="25">
      <t>キサイ</t>
    </rPh>
    <phoneticPr fontId="3"/>
  </si>
  <si>
    <t>：「今回請求額」及び合計金額欄。</t>
    <rPh sb="2" eb="4">
      <t>コンカイ</t>
    </rPh>
    <rPh sb="4" eb="7">
      <t>セイキュウガク</t>
    </rPh>
    <rPh sb="8" eb="9">
      <t>オヨ</t>
    </rPh>
    <rPh sb="10" eb="12">
      <t>ゴウケイ</t>
    </rPh>
    <rPh sb="12" eb="15">
      <t>キンガクラン</t>
    </rPh>
    <phoneticPr fontId="3"/>
  </si>
  <si>
    <t>：「区分・費目」＝⑦「事業名」をリストから選択すると自動入力されます。</t>
    <rPh sb="2" eb="4">
      <t>クブン</t>
    </rPh>
    <rPh sb="5" eb="7">
      <t>ヒモク</t>
    </rPh>
    <rPh sb="11" eb="13">
      <t>ジギョウ</t>
    </rPh>
    <rPh sb="13" eb="14">
      <t>メイ</t>
    </rPh>
    <rPh sb="21" eb="23">
      <t>センタク</t>
    </rPh>
    <rPh sb="26" eb="30">
      <t>ジドウニュウリョク</t>
    </rPh>
    <phoneticPr fontId="3"/>
  </si>
  <si>
    <t>⑤「今回請求額(e)」と「請求金額割合」</t>
    <rPh sb="2" eb="4">
      <t>コンカイ</t>
    </rPh>
    <rPh sb="4" eb="6">
      <t>セイキュウ</t>
    </rPh>
    <rPh sb="6" eb="7">
      <t>ガク</t>
    </rPh>
    <rPh sb="13" eb="15">
      <t>セイキュウ</t>
    </rPh>
    <rPh sb="15" eb="17">
      <t>キンガク</t>
    </rPh>
    <rPh sb="17" eb="19">
      <t>ワリアイ</t>
    </rPh>
    <phoneticPr fontId="3"/>
  </si>
  <si>
    <t>：委託試験研究計画書「支払計画」の概算払請求限度の額範囲内としてください。</t>
    <rPh sb="1" eb="3">
      <t>イタク</t>
    </rPh>
    <rPh sb="3" eb="5">
      <t>シケン</t>
    </rPh>
    <rPh sb="5" eb="7">
      <t>ケンキュウ</t>
    </rPh>
    <rPh sb="7" eb="10">
      <t>ケイカクショ</t>
    </rPh>
    <rPh sb="11" eb="13">
      <t>シハライ</t>
    </rPh>
    <rPh sb="13" eb="15">
      <t>ケイカク</t>
    </rPh>
    <rPh sb="17" eb="20">
      <t>ガイサンバライ</t>
    </rPh>
    <rPh sb="20" eb="22">
      <t>セイキュウ</t>
    </rPh>
    <rPh sb="22" eb="24">
      <t>ゲンド</t>
    </rPh>
    <rPh sb="25" eb="26">
      <t>ガク</t>
    </rPh>
    <rPh sb="26" eb="29">
      <t>ハンイナイ</t>
    </rPh>
    <phoneticPr fontId="3"/>
  </si>
  <si>
    <t>請求書発行責任者が異なる場合は、その旨を記載し、根拠規程等(該当箇所の抜粋版でも可)を提出してください。</t>
    <rPh sb="24" eb="26">
      <t>コンキョ</t>
    </rPh>
    <rPh sb="26" eb="29">
      <t>キテイトウ</t>
    </rPh>
    <rPh sb="30" eb="32">
      <t>ガイトウ</t>
    </rPh>
    <rPh sb="32" eb="34">
      <t>カショ</t>
    </rPh>
    <rPh sb="35" eb="37">
      <t>バッスイ</t>
    </rPh>
    <rPh sb="37" eb="38">
      <t>バン</t>
    </rPh>
    <rPh sb="40" eb="41">
      <t>カ</t>
    </rPh>
    <rPh sb="43" eb="45">
      <t>テイシュツ</t>
    </rPh>
    <phoneticPr fontId="3"/>
  </si>
  <si>
    <t>・請求書記載の代表者名は、原則、委託契約書記載の代表者となりますが、各機関内部規程等により、契約代表者と</t>
    <rPh sb="1" eb="4">
      <t>セイキュウショ</t>
    </rPh>
    <rPh sb="4" eb="6">
      <t>キサイ</t>
    </rPh>
    <rPh sb="7" eb="10">
      <t>ダイヒョウシャ</t>
    </rPh>
    <rPh sb="10" eb="11">
      <t>メイ</t>
    </rPh>
    <rPh sb="13" eb="15">
      <t>ゲンソク</t>
    </rPh>
    <rPh sb="16" eb="18">
      <t>イタク</t>
    </rPh>
    <rPh sb="18" eb="21">
      <t>ケイヤクショ</t>
    </rPh>
    <rPh sb="21" eb="23">
      <t>キサイ</t>
    </rPh>
    <rPh sb="24" eb="27">
      <t>ダイヒョウシャ</t>
    </rPh>
    <rPh sb="34" eb="37">
      <t>カクキカン</t>
    </rPh>
    <rPh sb="37" eb="39">
      <t>ナイブ</t>
    </rPh>
    <rPh sb="39" eb="42">
      <t>キテイトウ</t>
    </rPh>
    <rPh sb="46" eb="48">
      <t>ケイヤク</t>
    </rPh>
    <phoneticPr fontId="3"/>
  </si>
  <si>
    <t>了解を得たうえで、その理由を記載してください。</t>
    <rPh sb="0" eb="2">
      <t>リョウカイ</t>
    </rPh>
    <rPh sb="3" eb="4">
      <t>エ</t>
    </rPh>
    <rPh sb="11" eb="13">
      <t>リユウ</t>
    </rPh>
    <rPh sb="14" eb="16">
      <t>キサイ</t>
    </rPh>
    <phoneticPr fontId="3"/>
  </si>
  <si>
    <t>⑨(その他)「振込依頼書」</t>
    <rPh sb="4" eb="5">
      <t>タ</t>
    </rPh>
    <rPh sb="7" eb="9">
      <t>フリコミ</t>
    </rPh>
    <rPh sb="9" eb="12">
      <t>イライショ</t>
    </rPh>
    <phoneticPr fontId="3"/>
  </si>
  <si>
    <t>：毎年度、第１回目の概算払請求時に「振込依頼書」を提出して下さい。</t>
    <rPh sb="1" eb="4">
      <t>マイネンド</t>
    </rPh>
    <rPh sb="5" eb="6">
      <t>ダイ</t>
    </rPh>
    <rPh sb="7" eb="9">
      <t>カイメ</t>
    </rPh>
    <rPh sb="10" eb="12">
      <t>ガイサン</t>
    </rPh>
    <rPh sb="12" eb="13">
      <t>バライ</t>
    </rPh>
    <rPh sb="13" eb="15">
      <t>セイキュウ</t>
    </rPh>
    <rPh sb="15" eb="16">
      <t>ジ</t>
    </rPh>
    <rPh sb="18" eb="20">
      <t>フリコミ</t>
    </rPh>
    <rPh sb="20" eb="23">
      <t>イライショ</t>
    </rPh>
    <rPh sb="25" eb="27">
      <t>テイシュツ</t>
    </rPh>
    <rPh sb="29" eb="30">
      <t>クダ</t>
    </rPh>
    <phoneticPr fontId="3"/>
  </si>
  <si>
    <r>
      <t>：１回の請求額上限は、「委託費(a)」総額の</t>
    </r>
    <r>
      <rPr>
        <b/>
        <u/>
        <sz val="8"/>
        <color theme="1"/>
        <rFont val="BIZ UDPゴシック"/>
        <family val="3"/>
        <charset val="128"/>
      </rPr>
      <t>５０％</t>
    </r>
    <r>
      <rPr>
        <sz val="8"/>
        <color theme="1"/>
        <rFont val="BIZ UDPゴシック"/>
        <family val="3"/>
        <charset val="128"/>
      </rPr>
      <t>となります（第４四半期の請求時を除く）。</t>
    </r>
    <rPh sb="2" eb="3">
      <t>カイ</t>
    </rPh>
    <rPh sb="4" eb="7">
      <t>セイキュウガク</t>
    </rPh>
    <rPh sb="7" eb="9">
      <t>ジョウゲン</t>
    </rPh>
    <rPh sb="19" eb="21">
      <t>ソウガク</t>
    </rPh>
    <rPh sb="31" eb="32">
      <t>ダイ</t>
    </rPh>
    <rPh sb="33" eb="36">
      <t>シハンキ</t>
    </rPh>
    <rPh sb="37" eb="40">
      <t>セイキュウジ</t>
    </rPh>
    <rPh sb="41" eb="42">
      <t>ノゾ</t>
    </rPh>
    <phoneticPr fontId="3"/>
  </si>
  <si>
    <t>・第４四半期の請求時を除き「委託費(a)」総額の５０％を超える請求を行う場合は、生研支援センターへ事前連絡し</t>
    <rPh sb="26" eb="28">
      <t>イタク</t>
    </rPh>
    <rPh sb="28" eb="29">
      <t>ヒ</t>
    </rPh>
    <rPh sb="33" eb="35">
      <t>ソウガク</t>
    </rPh>
    <rPh sb="36" eb="38">
      <t>バアイ</t>
    </rPh>
    <rPh sb="40" eb="44">
      <t>セイケンシエン</t>
    </rPh>
    <rPh sb="49" eb="51">
      <t>ジゼン</t>
    </rPh>
    <rPh sb="51" eb="53">
      <t>レンラクコセイキュウオコナ</t>
    </rPh>
    <phoneticPr fontId="3"/>
  </si>
  <si>
    <t>R2年4月～
R2年12月</t>
    <rPh sb="2" eb="3">
      <t>ネン</t>
    </rPh>
    <rPh sb="4" eb="5">
      <t>ツキ</t>
    </rPh>
    <rPh sb="9" eb="10">
      <t>ネン</t>
    </rPh>
    <rPh sb="12" eb="13">
      <t>ツキ</t>
    </rPh>
    <phoneticPr fontId="3"/>
  </si>
  <si>
    <t>R3年1月～
R3年3月</t>
    <phoneticPr fontId="3"/>
  </si>
  <si>
    <t>支払計画（概算払請求限度額）</t>
    <rPh sb="0" eb="2">
      <t>シハライ</t>
    </rPh>
    <rPh sb="2" eb="4">
      <t>ケイカク</t>
    </rPh>
    <rPh sb="5" eb="8">
      <t>ガイサンバラ</t>
    </rPh>
    <rPh sb="8" eb="10">
      <t>セイキュウ</t>
    </rPh>
    <rPh sb="10" eb="13">
      <t>ゲンドガク</t>
    </rPh>
    <phoneticPr fontId="3"/>
  </si>
  <si>
    <t>第１四半期</t>
    <rPh sb="0" eb="1">
      <t>ダイ</t>
    </rPh>
    <rPh sb="2" eb="5">
      <t>シハンキ</t>
    </rPh>
    <phoneticPr fontId="3"/>
  </si>
  <si>
    <t>第２四半期</t>
  </si>
  <si>
    <t>第３四半期</t>
  </si>
  <si>
    <t>第４四半期</t>
  </si>
  <si>
    <t>円</t>
    <rPh sb="0" eb="1">
      <t>エン</t>
    </rPh>
    <phoneticPr fontId="3"/>
  </si>
  <si>
    <t>（第１回請求）</t>
    <rPh sb="1" eb="2">
      <t>ダイ</t>
    </rPh>
    <rPh sb="3" eb="4">
      <t>カイ</t>
    </rPh>
    <rPh sb="4" eb="6">
      <t>セイキュウ</t>
    </rPh>
    <phoneticPr fontId="3"/>
  </si>
  <si>
    <t>（第２回請求）</t>
    <rPh sb="1" eb="2">
      <t>ダイ</t>
    </rPh>
    <rPh sb="3" eb="4">
      <t>カイ</t>
    </rPh>
    <rPh sb="4" eb="6">
      <t>セイキュウ</t>
    </rPh>
    <phoneticPr fontId="3"/>
  </si>
  <si>
    <t>上記のとおり</t>
    <rPh sb="0" eb="2">
      <t>ジョウキ</t>
    </rPh>
    <phoneticPr fontId="3"/>
  </si>
  <si>
    <t>第４四半期請求のため、50%超で可。</t>
    <rPh sb="0" eb="1">
      <t>ダイ</t>
    </rPh>
    <rPh sb="2" eb="5">
      <t>シハンキ</t>
    </rPh>
    <rPh sb="5" eb="7">
      <t>セイキュウ</t>
    </rPh>
    <rPh sb="14" eb="15">
      <t>コ</t>
    </rPh>
    <rPh sb="16" eb="17">
      <t>カ</t>
    </rPh>
    <phoneticPr fontId="3"/>
  </si>
  <si>
    <t>第１回請求時の「既執行額」が変動した場合、修正後の金額を入力する。</t>
    <rPh sb="0" eb="1">
      <t>ダイ</t>
    </rPh>
    <rPh sb="2" eb="3">
      <t>カイ</t>
    </rPh>
    <rPh sb="3" eb="5">
      <t>セイキュウ</t>
    </rPh>
    <rPh sb="5" eb="6">
      <t>ジ</t>
    </rPh>
    <rPh sb="8" eb="9">
      <t>キ</t>
    </rPh>
    <rPh sb="9" eb="11">
      <t>シッコウ</t>
    </rPh>
    <rPh sb="11" eb="12">
      <t>ガク</t>
    </rPh>
    <rPh sb="14" eb="16">
      <t>ヘンドウ</t>
    </rPh>
    <rPh sb="18" eb="20">
      <t>バアイ</t>
    </rPh>
    <rPh sb="21" eb="23">
      <t>シュウセイ</t>
    </rPh>
    <rPh sb="23" eb="24">
      <t>ゴ</t>
    </rPh>
    <rPh sb="25" eb="27">
      <t>キンガク</t>
    </rPh>
    <rPh sb="28" eb="30">
      <t>ニュウリョク</t>
    </rPh>
    <phoneticPr fontId="3"/>
  </si>
  <si>
    <t>：委託業務実施期間中は委託試験研究計画書「支払計画」に基づき、原則４回まで請求可能です。</t>
    <phoneticPr fontId="3"/>
  </si>
  <si>
    <r>
      <t>：</t>
    </r>
    <r>
      <rPr>
        <u/>
        <sz val="8"/>
        <color theme="5" tint="-0.499984740745262"/>
        <rFont val="BIZ UDPゴシック"/>
        <family val="3"/>
        <charset val="128"/>
      </rPr>
      <t>請求額を手入力(個別入力)で記載する場合は、事前に担当者へご相談願います。</t>
    </r>
    <r>
      <rPr>
        <u/>
        <sz val="7"/>
        <color theme="5" tint="-0.499984740745262"/>
        <rFont val="BIZ UDPゴシック"/>
        <family val="3"/>
        <charset val="128"/>
      </rPr>
      <t>(*)</t>
    </r>
    <rPh sb="1" eb="4">
      <t>セイキュウガク</t>
    </rPh>
    <rPh sb="5" eb="8">
      <t>テニュウリョク</t>
    </rPh>
    <rPh sb="9" eb="11">
      <t>コベツ</t>
    </rPh>
    <rPh sb="11" eb="13">
      <t>ニュウリョク</t>
    </rPh>
    <rPh sb="15" eb="17">
      <t>キサイ</t>
    </rPh>
    <rPh sb="19" eb="21">
      <t>バアイ</t>
    </rPh>
    <rPh sb="23" eb="25">
      <t>ジゼン</t>
    </rPh>
    <rPh sb="26" eb="29">
      <t>タントウシャ</t>
    </rPh>
    <rPh sb="31" eb="34">
      <t>ソウダンネガ</t>
    </rPh>
    <phoneticPr fontId="3"/>
  </si>
  <si>
    <r>
      <t>・*「今回請求額</t>
    </r>
    <r>
      <rPr>
        <u/>
        <sz val="7"/>
        <color theme="5" tint="-0.499984740745262"/>
        <rFont val="BIZ UDPゴシック"/>
        <family val="3"/>
        <charset val="128"/>
      </rPr>
      <t>(e)</t>
    </r>
    <r>
      <rPr>
        <u/>
        <sz val="8"/>
        <color theme="5" tint="-0.499984740745262"/>
        <rFont val="BIZ UDPゴシック"/>
        <family val="3"/>
        <charset val="128"/>
      </rPr>
      <t>」が定められた算出式を用いない（[算出式≠請求額]）場合、事前に担当者へ相談してください。</t>
    </r>
    <rPh sb="13" eb="14">
      <t>サダ</t>
    </rPh>
    <rPh sb="18" eb="20">
      <t>サンシュツ</t>
    </rPh>
    <rPh sb="20" eb="21">
      <t>シキ</t>
    </rPh>
    <rPh sb="22" eb="23">
      <t>モチ</t>
    </rPh>
    <rPh sb="28" eb="30">
      <t>サンシュツ</t>
    </rPh>
    <rPh sb="30" eb="31">
      <t>シキ</t>
    </rPh>
    <rPh sb="32" eb="34">
      <t>セイキュウ</t>
    </rPh>
    <rPh sb="34" eb="35">
      <t>ガク</t>
    </rPh>
    <rPh sb="37" eb="39">
      <t>バアイ</t>
    </rPh>
    <rPh sb="40" eb="42">
      <t>ジゼン</t>
    </rPh>
    <rPh sb="43" eb="46">
      <t>タントウシャ</t>
    </rPh>
    <rPh sb="47" eb="49">
      <t>ソウダン</t>
    </rPh>
    <phoneticPr fontId="3"/>
  </si>
  <si>
    <r>
      <t>令和</t>
    </r>
    <r>
      <rPr>
        <sz val="10"/>
        <color theme="4"/>
        <rFont val="ＭＳ Ｐゴシック"/>
        <family val="3"/>
        <charset val="128"/>
      </rPr>
      <t>○</t>
    </r>
    <r>
      <rPr>
        <sz val="10"/>
        <color theme="1"/>
        <rFont val="ＭＳ Ｐゴシック"/>
        <family val="3"/>
        <charset val="128"/>
      </rPr>
      <t>年度試験研究委託契約に基づき、委託試験研究「</t>
    </r>
    <r>
      <rPr>
        <sz val="10"/>
        <color rgb="FF0070C0"/>
        <rFont val="ＭＳ Ｐゴシック"/>
        <family val="3"/>
        <charset val="128"/>
      </rPr>
      <t>※契約書に記載されている試験研究計画名○○○○○○○○○○○○○○○○○○○○</t>
    </r>
    <r>
      <rPr>
        <sz val="10"/>
        <color theme="1"/>
        <rFont val="ＭＳ Ｐゴシック"/>
        <family val="3"/>
        <charset val="128"/>
      </rPr>
      <t>」に係る経費として、下記により</t>
    </r>
    <rPh sb="0" eb="2">
      <t>レイワ</t>
    </rPh>
    <phoneticPr fontId="3"/>
  </si>
  <si>
    <r>
      <t>R</t>
    </r>
    <r>
      <rPr>
        <sz val="10"/>
        <color rgb="FF0070C0"/>
        <rFont val="ＭＳ Ｐゴシック"/>
        <family val="3"/>
        <charset val="128"/>
      </rPr>
      <t>○</t>
    </r>
    <r>
      <rPr>
        <sz val="10"/>
        <color theme="1"/>
        <rFont val="ＭＳ Ｐゴシック"/>
        <family val="3"/>
        <charset val="128"/>
      </rPr>
      <t>年</t>
    </r>
    <r>
      <rPr>
        <sz val="10"/>
        <color rgb="FF0070C0"/>
        <rFont val="ＭＳ Ｐゴシック"/>
        <family val="3"/>
        <charset val="128"/>
      </rPr>
      <t>○</t>
    </r>
    <r>
      <rPr>
        <sz val="10"/>
        <color theme="1"/>
        <rFont val="ＭＳ Ｐゴシック"/>
        <family val="3"/>
        <charset val="128"/>
      </rPr>
      <t>月～
R</t>
    </r>
    <r>
      <rPr>
        <sz val="10"/>
        <color rgb="FF0070C0"/>
        <rFont val="ＭＳ Ｐゴシック"/>
        <family val="3"/>
        <charset val="128"/>
      </rPr>
      <t>○</t>
    </r>
    <r>
      <rPr>
        <sz val="10"/>
        <color theme="1"/>
        <rFont val="ＭＳ Ｐゴシック"/>
        <family val="3"/>
        <charset val="128"/>
      </rPr>
      <t>年</t>
    </r>
    <r>
      <rPr>
        <sz val="10"/>
        <color rgb="FF0070C0"/>
        <rFont val="ＭＳ Ｐゴシック"/>
        <family val="3"/>
        <charset val="128"/>
      </rPr>
      <t>○</t>
    </r>
    <r>
      <rPr>
        <sz val="10"/>
        <color theme="1"/>
        <rFont val="ＭＳ Ｐゴシック"/>
        <family val="3"/>
        <charset val="128"/>
      </rPr>
      <t>月</t>
    </r>
    <rPh sb="2" eb="3">
      <t>ネン</t>
    </rPh>
    <rPh sb="4" eb="5">
      <t>ツキ</t>
    </rPh>
    <rPh sb="9" eb="10">
      <t>ネン</t>
    </rPh>
    <rPh sb="11" eb="12">
      <t>ツキ</t>
    </rPh>
    <phoneticPr fontId="3"/>
  </si>
  <si>
    <r>
      <t>R</t>
    </r>
    <r>
      <rPr>
        <sz val="10"/>
        <color rgb="FF0070C0"/>
        <rFont val="ＭＳ Ｐゴシック"/>
        <family val="3"/>
        <charset val="128"/>
      </rPr>
      <t>○</t>
    </r>
    <r>
      <rPr>
        <sz val="10"/>
        <color theme="1"/>
        <rFont val="ＭＳ Ｐゴシック"/>
        <family val="3"/>
        <charset val="128"/>
      </rPr>
      <t>年</t>
    </r>
    <r>
      <rPr>
        <sz val="10"/>
        <color rgb="FF0070C0"/>
        <rFont val="ＭＳ Ｐゴシック"/>
        <family val="3"/>
        <charset val="128"/>
      </rPr>
      <t>○</t>
    </r>
    <r>
      <rPr>
        <sz val="10"/>
        <color theme="1"/>
        <rFont val="ＭＳ Ｐゴシック"/>
        <family val="3"/>
        <charset val="128"/>
      </rPr>
      <t>月～
R</t>
    </r>
    <r>
      <rPr>
        <sz val="10"/>
        <color rgb="FF0070C0"/>
        <rFont val="ＭＳ Ｐゴシック"/>
        <family val="3"/>
        <charset val="128"/>
      </rPr>
      <t>○</t>
    </r>
    <r>
      <rPr>
        <sz val="10"/>
        <color theme="1"/>
        <rFont val="ＭＳ Ｐゴシック"/>
        <family val="3"/>
        <charset val="128"/>
      </rPr>
      <t>年</t>
    </r>
    <r>
      <rPr>
        <sz val="10"/>
        <color rgb="FF0070C0"/>
        <rFont val="ＭＳ Ｐゴシック"/>
        <family val="3"/>
        <charset val="128"/>
      </rPr>
      <t>○</t>
    </r>
    <r>
      <rPr>
        <sz val="10"/>
        <color theme="1"/>
        <rFont val="ＭＳ Ｐゴシック"/>
        <family val="3"/>
        <charset val="128"/>
      </rPr>
      <t>月</t>
    </r>
    <phoneticPr fontId="3"/>
  </si>
  <si>
    <r>
      <t>令和</t>
    </r>
    <r>
      <rPr>
        <sz val="10"/>
        <color theme="4"/>
        <rFont val="ＭＳ Ｐゴシック"/>
        <family val="3"/>
        <charset val="128"/>
      </rPr>
      <t>○</t>
    </r>
    <r>
      <rPr>
        <sz val="10"/>
        <color theme="1"/>
        <rFont val="ＭＳ Ｐゴシック"/>
        <family val="3"/>
        <charset val="128"/>
      </rPr>
      <t>年度試験研究委託契約に基づき、委託試験研究</t>
    </r>
    <r>
      <rPr>
        <sz val="10"/>
        <color rgb="FF0070C0"/>
        <rFont val="ＭＳ Ｐゴシック"/>
        <family val="3"/>
        <charset val="128"/>
      </rPr>
      <t>「※契約書に記載されている試験研究計画名○○○○○○○○○○○○○○○○○○○○</t>
    </r>
    <r>
      <rPr>
        <sz val="10"/>
        <color theme="1"/>
        <rFont val="ＭＳ Ｐゴシック"/>
        <family val="3"/>
        <charset val="128"/>
      </rPr>
      <t>」に係る経費として、下記により</t>
    </r>
    <rPh sb="0" eb="2">
      <t>レイワ</t>
    </rPh>
    <phoneticPr fontId="3"/>
  </si>
  <si>
    <t>また、了承を得た「理由」を記載してください。</t>
    <rPh sb="3" eb="5">
      <t>リョウショウ</t>
    </rPh>
    <rPh sb="6" eb="7">
      <t>エ</t>
    </rPh>
    <rPh sb="9" eb="11">
      <t>リユウ</t>
    </rPh>
    <rPh sb="13" eb="15">
      <t>キサイ</t>
    </rPh>
    <phoneticPr fontId="3"/>
  </si>
  <si>
    <r>
      <t>：請求月の前々月末</t>
    </r>
    <r>
      <rPr>
        <sz val="8"/>
        <color rgb="FFFF0000"/>
        <rFont val="BIZ UDPゴシック"/>
        <family val="3"/>
        <charset val="128"/>
      </rPr>
      <t>(もしくは前月末)</t>
    </r>
    <r>
      <rPr>
        <sz val="8"/>
        <color theme="1"/>
        <rFont val="BIZ UDPゴシック"/>
        <family val="3"/>
        <charset val="128"/>
      </rPr>
      <t>までの執行確定額(検収済)を記載してください。</t>
    </r>
    <rPh sb="5" eb="7">
      <t>ゼンゼン</t>
    </rPh>
    <rPh sb="14" eb="16">
      <t>ゼンゲツ</t>
    </rPh>
    <rPh sb="16" eb="17">
      <t>マツ</t>
    </rPh>
    <rPh sb="21" eb="23">
      <t>シッコウ</t>
    </rPh>
    <rPh sb="23" eb="26">
      <t>カクテイガク</t>
    </rPh>
    <rPh sb="27" eb="29">
      <t>ケンシュウ</t>
    </rPh>
    <rPh sb="29" eb="30">
      <t>ズ</t>
    </rPh>
    <rPh sb="32" eb="34">
      <t>キサイ</t>
    </rPh>
    <phoneticPr fontId="3"/>
  </si>
  <si>
    <r>
      <t>：請求月の</t>
    </r>
    <r>
      <rPr>
        <sz val="8"/>
        <color rgb="FFFF0000"/>
        <rFont val="BIZ UDPゴシック"/>
        <family val="3"/>
        <charset val="128"/>
      </rPr>
      <t>前月以降分(もしくは請求月以降分)</t>
    </r>
    <r>
      <rPr>
        <sz val="8"/>
        <rFont val="BIZ UDPゴシック"/>
        <family val="3"/>
        <charset val="128"/>
      </rPr>
      <t>の執行見込額を記載してください。</t>
    </r>
    <rPh sb="5" eb="7">
      <t>ゼンゲツ</t>
    </rPh>
    <rPh sb="7" eb="9">
      <t>イコウ</t>
    </rPh>
    <rPh sb="9" eb="10">
      <t>ブン</t>
    </rPh>
    <rPh sb="15" eb="17">
      <t>セイキュウ</t>
    </rPh>
    <rPh sb="17" eb="18">
      <t>ツキ</t>
    </rPh>
    <rPh sb="18" eb="20">
      <t>イコウ</t>
    </rPh>
    <rPh sb="20" eb="21">
      <t>ブン</t>
    </rPh>
    <rPh sb="23" eb="25">
      <t>シッコウ</t>
    </rPh>
    <rPh sb="25" eb="27">
      <t>ミコミ</t>
    </rPh>
    <rPh sb="27" eb="28">
      <t>ガク</t>
    </rPh>
    <rPh sb="29" eb="31">
      <t>キサイ</t>
    </rPh>
    <phoneticPr fontId="3"/>
  </si>
  <si>
    <t>(概算払2回目以降)</t>
    <rPh sb="1" eb="4">
      <t>ガイサンバライ</t>
    </rPh>
    <rPh sb="5" eb="7">
      <t>カイメ</t>
    </rPh>
    <rPh sb="7" eb="9">
      <t>イコウ</t>
    </rPh>
    <phoneticPr fontId="3"/>
  </si>
  <si>
    <t>:過去請求した金額(受領額)の執行状況を確認し、2回目以降は「既執行額(ｂ)」に反映・記載してください。</t>
    <rPh sb="1" eb="3">
      <t>カコ</t>
    </rPh>
    <rPh sb="3" eb="5">
      <t>セイキュウ</t>
    </rPh>
    <rPh sb="7" eb="9">
      <t>キンガク</t>
    </rPh>
    <rPh sb="10" eb="12">
      <t>ジュリョウ</t>
    </rPh>
    <rPh sb="12" eb="13">
      <t>ガク</t>
    </rPh>
    <rPh sb="15" eb="17">
      <t>シッコウ</t>
    </rPh>
    <rPh sb="17" eb="19">
      <t>ジョウキョウ</t>
    </rPh>
    <rPh sb="20" eb="22">
      <t>カクニン</t>
    </rPh>
    <rPh sb="25" eb="27">
      <t>カイメ</t>
    </rPh>
    <rPh sb="27" eb="29">
      <t>イコウ</t>
    </rPh>
    <rPh sb="31" eb="32">
      <t>キ</t>
    </rPh>
    <rPh sb="32" eb="34">
      <t>シッコウ</t>
    </rPh>
    <rPh sb="34" eb="35">
      <t>ガク</t>
    </rPh>
    <rPh sb="40" eb="42">
      <t>ハンエイ</t>
    </rPh>
    <rPh sb="43" eb="45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</si>
</sst>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8"/>
      <color theme="1"/>
      <name val="BIZ UDゴシック"/>
      <family val="2"/>
      <charset val="128"/>
    </font>
    <font>
      <sz val="8"/>
      <color theme="1"/>
      <name val="BIZ UD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BIZ UDゴシック"/>
      <family val="2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BIZ UDPゴシック"/>
      <family val="3"/>
      <charset val="128"/>
    </font>
    <font>
      <b/>
      <u/>
      <sz val="8"/>
      <color theme="1"/>
      <name val="BIZ UDPゴシック"/>
      <family val="3"/>
      <charset val="128"/>
    </font>
    <font>
      <sz val="9"/>
      <color theme="1"/>
      <name val="Meiryo UI"/>
      <family val="3"/>
      <charset val="128"/>
    </font>
    <font>
      <u/>
      <sz val="8"/>
      <color theme="5" tint="-0.499984740745262"/>
      <name val="BIZ UDPゴシック"/>
      <family val="3"/>
      <charset val="128"/>
    </font>
    <font>
      <u/>
      <sz val="7"/>
      <color theme="5" tint="-0.499984740745262"/>
      <name val="BIZ UDPゴシック"/>
      <family val="3"/>
      <charset val="128"/>
    </font>
    <font>
      <sz val="8"/>
      <color theme="5" tint="-0.499984740745262"/>
      <name val="BIZ UDPゴシック"/>
      <family val="3"/>
      <charset val="128"/>
    </font>
    <font>
      <sz val="10"/>
      <color rgb="FF0070C0"/>
      <name val="ＭＳ Ｐゴシック"/>
      <family val="3"/>
      <charset val="128"/>
    </font>
    <font>
      <sz val="8"/>
      <color rgb="FFFF0000"/>
      <name val="BIZ UDPゴシック"/>
      <family val="3"/>
      <charset val="128"/>
    </font>
    <font>
      <u/>
      <sz val="8"/>
      <color rgb="FFFF0000"/>
      <name val="BIZ UDPゴシック"/>
      <family val="3"/>
      <charset val="128"/>
    </font>
    <font>
      <sz val="8"/>
      <name val="BIZ UDPゴシック"/>
      <family val="3"/>
      <charset val="128"/>
    </font>
    <font>
      <sz val="8"/>
      <color rgb="FFC0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 diagonalUp="1">
      <left style="medium">
        <color rgb="FFFF0000"/>
      </left>
      <right style="medium">
        <color rgb="FFFF0000"/>
      </right>
      <top style="thin">
        <color indexed="64"/>
      </top>
      <bottom/>
      <diagonal style="hair">
        <color indexed="64"/>
      </diagonal>
    </border>
    <border diagonalUp="1">
      <left style="medium">
        <color rgb="FFFF0000"/>
      </left>
      <right style="medium">
        <color rgb="FFFF0000"/>
      </right>
      <top/>
      <bottom/>
      <diagonal style="hair">
        <color indexed="64"/>
      </diagonal>
    </border>
    <border diagonalUp="1">
      <left style="medium">
        <color rgb="FFFF0000"/>
      </left>
      <right style="medium">
        <color rgb="FFFF0000"/>
      </right>
      <top/>
      <bottom style="thin">
        <color indexed="64"/>
      </bottom>
      <diagonal style="hair">
        <color indexed="64"/>
      </diagonal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 diagonalUp="1">
      <left style="medium">
        <color rgb="FFFF0000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 diagonalUp="1">
      <left style="medium">
        <color rgb="FFFF0000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medium">
        <color rgb="FFFF0000"/>
      </right>
      <top/>
      <bottom/>
      <diagonal/>
    </border>
    <border diagonalUp="1">
      <left style="medium">
        <color rgb="FFFF0000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dashed">
        <color theme="0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Fill="1">
      <alignment vertical="center"/>
    </xf>
    <xf numFmtId="38" fontId="7" fillId="2" borderId="3" xfId="1" applyFont="1" applyFill="1" applyBorder="1">
      <alignment vertical="center"/>
    </xf>
    <xf numFmtId="38" fontId="7" fillId="2" borderId="1" xfId="1" applyFont="1" applyFill="1" applyBorder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4" xfId="0" applyNumberFormat="1" applyFont="1" applyFill="1" applyBorder="1">
      <alignment vertical="center"/>
    </xf>
    <xf numFmtId="38" fontId="7" fillId="0" borderId="4" xfId="1" applyFont="1" applyFill="1" applyBorder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2" xfId="0" applyNumberFormat="1" applyFont="1" applyFill="1" applyBorder="1">
      <alignment vertical="center"/>
    </xf>
    <xf numFmtId="0" fontId="8" fillId="0" borderId="3" xfId="0" applyNumberFormat="1" applyFont="1" applyFill="1" applyBorder="1" applyAlignment="1">
      <alignment horizontal="left" vertical="center" indent="1"/>
    </xf>
    <xf numFmtId="0" fontId="8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 wrapText="1"/>
    </xf>
    <xf numFmtId="0" fontId="11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Font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5" xfId="0" applyNumberFormat="1" applyFont="1" applyFill="1" applyBorder="1" applyAlignment="1">
      <alignment horizontal="left" vertical="center" indent="1"/>
    </xf>
    <xf numFmtId="0" fontId="8" fillId="0" borderId="5" xfId="0" applyNumberFormat="1" applyFont="1" applyFill="1" applyBorder="1" applyAlignment="1">
      <alignment horizontal="left" vertical="center"/>
    </xf>
    <xf numFmtId="0" fontId="7" fillId="0" borderId="15" xfId="0" applyNumberFormat="1" applyFont="1" applyFill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2" fillId="4" borderId="18" xfId="0" applyFont="1" applyFill="1" applyBorder="1">
      <alignment vertical="center"/>
    </xf>
    <xf numFmtId="0" fontId="12" fillId="4" borderId="0" xfId="0" applyFont="1" applyFill="1" applyBorder="1">
      <alignment vertical="center"/>
    </xf>
    <xf numFmtId="0" fontId="12" fillId="5" borderId="19" xfId="0" applyFont="1" applyFill="1" applyBorder="1">
      <alignment vertical="center"/>
    </xf>
    <xf numFmtId="0" fontId="12" fillId="5" borderId="19" xfId="0" applyFont="1" applyFill="1" applyBorder="1" applyAlignment="1">
      <alignment horizontal="left" vertical="center" indent="1"/>
    </xf>
    <xf numFmtId="0" fontId="12" fillId="5" borderId="19" xfId="0" applyFont="1" applyFill="1" applyBorder="1" applyAlignment="1">
      <alignment vertical="center"/>
    </xf>
    <xf numFmtId="0" fontId="12" fillId="4" borderId="20" xfId="0" applyFont="1" applyFill="1" applyBorder="1">
      <alignment vertical="center"/>
    </xf>
    <xf numFmtId="0" fontId="12" fillId="5" borderId="0" xfId="0" applyFont="1" applyFill="1" applyBorder="1" applyAlignment="1">
      <alignment horizontal="left" vertical="center" indent="1"/>
    </xf>
    <xf numFmtId="0" fontId="12" fillId="5" borderId="0" xfId="0" applyFont="1" applyFill="1" applyBorder="1" applyAlignment="1">
      <alignment vertical="center"/>
    </xf>
    <xf numFmtId="0" fontId="12" fillId="5" borderId="0" xfId="0" applyFont="1" applyFill="1" applyBorder="1">
      <alignment vertical="center"/>
    </xf>
    <xf numFmtId="0" fontId="12" fillId="4" borderId="19" xfId="0" applyFont="1" applyFill="1" applyBorder="1">
      <alignment vertical="center"/>
    </xf>
    <xf numFmtId="0" fontId="12" fillId="4" borderId="21" xfId="0" applyFont="1" applyFill="1" applyBorder="1">
      <alignment vertical="center"/>
    </xf>
    <xf numFmtId="0" fontId="12" fillId="4" borderId="17" xfId="0" applyFont="1" applyFill="1" applyBorder="1">
      <alignment vertical="center"/>
    </xf>
    <xf numFmtId="0" fontId="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4" fillId="0" borderId="54" xfId="0" applyFont="1" applyFill="1" applyBorder="1">
      <alignment vertical="center"/>
    </xf>
    <xf numFmtId="0" fontId="9" fillId="0" borderId="54" xfId="0" applyFont="1" applyFill="1" applyBorder="1">
      <alignment vertical="center"/>
    </xf>
    <xf numFmtId="0" fontId="14" fillId="0" borderId="54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14" fillId="0" borderId="1" xfId="0" applyFont="1" applyFill="1" applyBorder="1" applyAlignment="1">
      <alignment horizontal="center" vertical="center"/>
    </xf>
    <xf numFmtId="9" fontId="14" fillId="0" borderId="2" xfId="0" applyNumberFormat="1" applyFont="1" applyFill="1" applyBorder="1">
      <alignment vertical="center"/>
    </xf>
    <xf numFmtId="0" fontId="14" fillId="0" borderId="52" xfId="0" applyFont="1" applyFill="1" applyBorder="1" applyAlignment="1">
      <alignment horizontal="right" vertical="center"/>
    </xf>
    <xf numFmtId="38" fontId="14" fillId="0" borderId="4" xfId="1" applyFont="1" applyFill="1" applyBorder="1">
      <alignment vertical="center"/>
    </xf>
    <xf numFmtId="0" fontId="14" fillId="0" borderId="53" xfId="0" applyFont="1" applyFill="1" applyBorder="1">
      <alignment vertical="center"/>
    </xf>
    <xf numFmtId="0" fontId="14" fillId="0" borderId="53" xfId="0" applyFont="1" applyFill="1" applyBorder="1" applyAlignment="1">
      <alignment horizontal="left" vertical="center" indent="1"/>
    </xf>
    <xf numFmtId="0" fontId="14" fillId="0" borderId="0" xfId="0" applyFont="1" applyFill="1" applyAlignment="1">
      <alignment horizontal="left" vertical="center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left" vertical="center" indent="1"/>
    </xf>
    <xf numFmtId="0" fontId="17" fillId="4" borderId="21" xfId="0" applyFont="1" applyFill="1" applyBorder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Alignment="1">
      <alignment horizontal="right" vertical="center"/>
    </xf>
    <xf numFmtId="38" fontId="18" fillId="0" borderId="2" xfId="1" applyFont="1" applyFill="1" applyBorder="1">
      <alignment vertical="center"/>
    </xf>
    <xf numFmtId="38" fontId="18" fillId="0" borderId="1" xfId="1" applyFont="1" applyBorder="1">
      <alignment vertical="center"/>
    </xf>
    <xf numFmtId="3" fontId="18" fillId="0" borderId="1" xfId="1" applyNumberFormat="1" applyFont="1" applyBorder="1">
      <alignment vertical="center"/>
    </xf>
    <xf numFmtId="0" fontId="18" fillId="0" borderId="0" xfId="0" applyFont="1" applyFill="1" applyAlignment="1">
      <alignment horizontal="center" vertical="center"/>
    </xf>
    <xf numFmtId="38" fontId="18" fillId="0" borderId="3" xfId="1" applyFont="1" applyFill="1" applyBorder="1">
      <alignment vertical="center"/>
    </xf>
    <xf numFmtId="38" fontId="18" fillId="0" borderId="4" xfId="1" applyFont="1" applyFill="1" applyBorder="1">
      <alignment vertical="center"/>
    </xf>
    <xf numFmtId="38" fontId="18" fillId="0" borderId="1" xfId="1" applyFont="1" applyFill="1" applyBorder="1">
      <alignment vertical="center"/>
    </xf>
    <xf numFmtId="3" fontId="18" fillId="0" borderId="22" xfId="1" applyNumberFormat="1" applyFont="1" applyFill="1" applyBorder="1">
      <alignment vertical="center"/>
    </xf>
    <xf numFmtId="3" fontId="18" fillId="0" borderId="1" xfId="1" applyNumberFormat="1" applyFont="1" applyFill="1" applyBorder="1">
      <alignment vertical="center"/>
    </xf>
    <xf numFmtId="38" fontId="18" fillId="0" borderId="25" xfId="1" applyFont="1" applyFill="1" applyBorder="1">
      <alignment vertical="center"/>
    </xf>
    <xf numFmtId="38" fontId="18" fillId="2" borderId="26" xfId="1" applyFont="1" applyFill="1" applyBorder="1">
      <alignment vertical="center"/>
    </xf>
    <xf numFmtId="38" fontId="18" fillId="0" borderId="27" xfId="1" applyFont="1" applyFill="1" applyBorder="1">
      <alignment vertical="center"/>
    </xf>
    <xf numFmtId="38" fontId="18" fillId="0" borderId="28" xfId="1" applyFont="1" applyBorder="1">
      <alignment vertical="center"/>
    </xf>
    <xf numFmtId="38" fontId="18" fillId="2" borderId="28" xfId="1" applyFont="1" applyFill="1" applyBorder="1">
      <alignment vertical="center"/>
    </xf>
    <xf numFmtId="3" fontId="18" fillId="0" borderId="41" xfId="1" applyNumberFormat="1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0" fillId="5" borderId="0" xfId="0" applyFont="1" applyFill="1" applyBorder="1" applyAlignment="1">
      <alignment horizontal="left" vertical="center" indent="1"/>
    </xf>
    <xf numFmtId="0" fontId="21" fillId="4" borderId="20" xfId="0" applyFont="1" applyFill="1" applyBorder="1">
      <alignment vertical="center"/>
    </xf>
    <xf numFmtId="0" fontId="12" fillId="4" borderId="13" xfId="0" applyFont="1" applyFill="1" applyBorder="1">
      <alignment vertical="center"/>
    </xf>
    <xf numFmtId="0" fontId="22" fillId="5" borderId="0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 indent="1"/>
    </xf>
    <xf numFmtId="38" fontId="4" fillId="0" borderId="0" xfId="1" applyFont="1" applyAlignment="1">
      <alignment horizontal="left" vertical="top" indent="1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7" fillId="0" borderId="7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9" fontId="4" fillId="0" borderId="2" xfId="2" applyFont="1" applyBorder="1" applyAlignment="1">
      <alignment horizontal="center" vertical="center"/>
    </xf>
    <xf numFmtId="9" fontId="4" fillId="0" borderId="3" xfId="2" applyFont="1" applyBorder="1" applyAlignment="1">
      <alignment horizontal="center" vertical="center"/>
    </xf>
    <xf numFmtId="9" fontId="4" fillId="0" borderId="4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7" fillId="2" borderId="6" xfId="1" applyFont="1" applyFill="1" applyBorder="1" applyAlignment="1">
      <alignment vertical="center" wrapText="1"/>
    </xf>
    <xf numFmtId="38" fontId="7" fillId="2" borderId="13" xfId="1" applyFont="1" applyFill="1" applyBorder="1" applyAlignment="1">
      <alignment vertical="center" wrapText="1"/>
    </xf>
    <xf numFmtId="38" fontId="7" fillId="2" borderId="14" xfId="1" applyFont="1" applyFill="1" applyBorder="1" applyAlignment="1">
      <alignment vertical="center" wrapText="1"/>
    </xf>
    <xf numFmtId="38" fontId="7" fillId="2" borderId="15" xfId="1" applyFont="1" applyFill="1" applyBorder="1" applyAlignment="1">
      <alignment vertical="center" wrapText="1"/>
    </xf>
    <xf numFmtId="38" fontId="7" fillId="2" borderId="16" xfId="1" applyFont="1" applyFill="1" applyBorder="1" applyAlignment="1">
      <alignment vertical="center" wrapText="1"/>
    </xf>
    <xf numFmtId="38" fontId="7" fillId="2" borderId="12" xfId="1" applyFont="1" applyFill="1" applyBorder="1" applyAlignment="1">
      <alignment vertical="center" wrapText="1"/>
    </xf>
    <xf numFmtId="58" fontId="4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8" fillId="2" borderId="44" xfId="0" applyFont="1" applyFill="1" applyBorder="1" applyAlignment="1">
      <alignment vertical="center" wrapText="1"/>
    </xf>
    <xf numFmtId="0" fontId="18" fillId="2" borderId="45" xfId="0" applyFont="1" applyFill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9" fontId="4" fillId="0" borderId="37" xfId="2" applyFont="1" applyBorder="1" applyAlignment="1">
      <alignment horizontal="center" vertical="center"/>
    </xf>
    <xf numFmtId="9" fontId="4" fillId="0" borderId="39" xfId="2" applyFont="1" applyBorder="1" applyAlignment="1">
      <alignment horizontal="center" vertical="center"/>
    </xf>
    <xf numFmtId="9" fontId="4" fillId="0" borderId="42" xfId="2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18" fillId="0" borderId="46" xfId="1" applyFont="1" applyBorder="1" applyAlignment="1">
      <alignment vertical="center" wrapText="1"/>
    </xf>
    <xf numFmtId="38" fontId="18" fillId="0" borderId="47" xfId="1" applyFont="1" applyBorder="1" applyAlignment="1">
      <alignment vertical="center" wrapText="1"/>
    </xf>
    <xf numFmtId="38" fontId="18" fillId="0" borderId="48" xfId="1" applyFont="1" applyBorder="1" applyAlignment="1">
      <alignment vertical="center" wrapText="1"/>
    </xf>
    <xf numFmtId="38" fontId="18" fillId="0" borderId="49" xfId="1" applyFont="1" applyBorder="1" applyAlignment="1">
      <alignment vertical="center" wrapText="1"/>
    </xf>
    <xf numFmtId="38" fontId="18" fillId="0" borderId="50" xfId="1" applyFont="1" applyBorder="1" applyAlignment="1">
      <alignment vertical="center" wrapText="1"/>
    </xf>
    <xf numFmtId="38" fontId="18" fillId="0" borderId="51" xfId="1" applyFont="1" applyBorder="1" applyAlignment="1">
      <alignment vertical="center" wrapText="1"/>
    </xf>
    <xf numFmtId="38" fontId="18" fillId="0" borderId="29" xfId="1" applyFont="1" applyBorder="1" applyAlignment="1">
      <alignment horizontal="center" vertical="center"/>
    </xf>
    <xf numFmtId="38" fontId="18" fillId="0" borderId="30" xfId="1" applyFont="1" applyBorder="1" applyAlignment="1">
      <alignment horizontal="center" vertical="center"/>
    </xf>
    <xf numFmtId="38" fontId="18" fillId="0" borderId="31" xfId="1" applyFont="1" applyBorder="1" applyAlignment="1">
      <alignment horizontal="center" vertical="center"/>
    </xf>
    <xf numFmtId="38" fontId="18" fillId="0" borderId="36" xfId="1" applyFont="1" applyBorder="1" applyAlignment="1">
      <alignment horizontal="center" vertical="center"/>
    </xf>
    <xf numFmtId="38" fontId="18" fillId="0" borderId="38" xfId="1" applyFont="1" applyBorder="1" applyAlignment="1">
      <alignment horizontal="center" vertical="center"/>
    </xf>
    <xf numFmtId="38" fontId="18" fillId="0" borderId="40" xfId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58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wrapText="1" indent="1"/>
    </xf>
    <xf numFmtId="38" fontId="4" fillId="0" borderId="0" xfId="1" applyFont="1" applyFill="1" applyAlignment="1">
      <alignment horizontal="left" vertical="top" indent="1"/>
    </xf>
    <xf numFmtId="0" fontId="4" fillId="0" borderId="2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8" fontId="18" fillId="0" borderId="7" xfId="1" applyFont="1" applyFill="1" applyBorder="1" applyAlignment="1">
      <alignment horizontal="center" vertical="center"/>
    </xf>
    <xf numFmtId="38" fontId="18" fillId="0" borderId="8" xfId="1" applyFont="1" applyFill="1" applyBorder="1" applyAlignment="1">
      <alignment horizontal="center" vertical="center"/>
    </xf>
    <xf numFmtId="38" fontId="18" fillId="0" borderId="9" xfId="1" applyFont="1" applyFill="1" applyBorder="1" applyAlignment="1">
      <alignment horizontal="center" vertical="center"/>
    </xf>
    <xf numFmtId="38" fontId="18" fillId="0" borderId="56" xfId="1" applyFont="1" applyFill="1" applyBorder="1" applyAlignment="1">
      <alignment horizontal="center" vertical="center"/>
    </xf>
    <xf numFmtId="38" fontId="18" fillId="0" borderId="57" xfId="1" applyFont="1" applyFill="1" applyBorder="1" applyAlignment="1">
      <alignment horizontal="center" vertical="center"/>
    </xf>
    <xf numFmtId="38" fontId="18" fillId="0" borderId="58" xfId="1" applyFont="1" applyFill="1" applyBorder="1" applyAlignment="1">
      <alignment horizontal="center" vertical="center"/>
    </xf>
    <xf numFmtId="9" fontId="4" fillId="0" borderId="2" xfId="2" applyFont="1" applyFill="1" applyBorder="1" applyAlignment="1">
      <alignment horizontal="center" vertical="center"/>
    </xf>
    <xf numFmtId="9" fontId="4" fillId="0" borderId="3" xfId="2" applyFont="1" applyFill="1" applyBorder="1" applyAlignment="1">
      <alignment horizontal="center" vertical="center"/>
    </xf>
    <xf numFmtId="9" fontId="4" fillId="0" borderId="4" xfId="2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38" fontId="18" fillId="0" borderId="6" xfId="1" applyFont="1" applyFill="1" applyBorder="1" applyAlignment="1">
      <alignment vertical="center" wrapText="1"/>
    </xf>
    <xf numFmtId="38" fontId="18" fillId="0" borderId="13" xfId="1" applyFont="1" applyFill="1" applyBorder="1" applyAlignment="1">
      <alignment vertical="center" wrapText="1"/>
    </xf>
    <xf numFmtId="38" fontId="18" fillId="0" borderId="55" xfId="1" applyFont="1" applyFill="1" applyBorder="1" applyAlignment="1">
      <alignment vertical="center" wrapText="1"/>
    </xf>
    <xf numFmtId="38" fontId="18" fillId="0" borderId="15" xfId="1" applyFont="1" applyFill="1" applyBorder="1" applyAlignment="1">
      <alignment vertical="center" wrapText="1"/>
    </xf>
    <xf numFmtId="38" fontId="18" fillId="0" borderId="16" xfId="1" applyFont="1" applyFill="1" applyBorder="1" applyAlignment="1">
      <alignment vertical="center" wrapText="1"/>
    </xf>
    <xf numFmtId="38" fontId="18" fillId="0" borderId="12" xfId="1" applyFont="1" applyFill="1" applyBorder="1" applyAlignment="1">
      <alignment vertical="center" wrapText="1"/>
    </xf>
    <xf numFmtId="38" fontId="18" fillId="0" borderId="14" xfId="1" applyFont="1" applyFill="1" applyBorder="1" applyAlignment="1">
      <alignment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1</xdr:row>
      <xdr:rowOff>9524</xdr:rowOff>
    </xdr:from>
    <xdr:to>
      <xdr:col>5</xdr:col>
      <xdr:colOff>941916</xdr:colOff>
      <xdr:row>3</xdr:row>
      <xdr:rowOff>30692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F8F70CC-77A7-4901-A485-7F9155670CDA}"/>
            </a:ext>
          </a:extLst>
        </xdr:cNvPr>
        <xdr:cNvSpPr/>
      </xdr:nvSpPr>
      <xdr:spPr>
        <a:xfrm>
          <a:off x="539750" y="157691"/>
          <a:ext cx="5693833" cy="317501"/>
        </a:xfrm>
        <a:prstGeom prst="rect">
          <a:avLst/>
        </a:prstGeom>
        <a:solidFill>
          <a:srgbClr val="FFFFCC"/>
        </a:solidFill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rgbClr val="0070C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「支払計画に基づき、第２四半期に</a:t>
          </a:r>
          <a:r>
            <a:rPr kumimoji="1" lang="en-US" altLang="ja-JP" sz="1050" b="1">
              <a:solidFill>
                <a:srgbClr val="0070C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50</a:t>
          </a:r>
          <a:r>
            <a:rPr kumimoji="1" lang="ja-JP" altLang="en-US" sz="1050" b="1">
              <a:solidFill>
                <a:srgbClr val="0070C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％相当の概算払請求を</a:t>
          </a:r>
          <a:r>
            <a:rPr kumimoji="1" lang="en-US" altLang="ja-JP" sz="1050" b="1">
              <a:solidFill>
                <a:srgbClr val="0070C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8</a:t>
          </a:r>
          <a:r>
            <a:rPr kumimoji="1" lang="ja-JP" altLang="en-US" sz="1050" b="1">
              <a:solidFill>
                <a:srgbClr val="0070C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月</a:t>
          </a:r>
          <a:r>
            <a:rPr kumimoji="1" lang="en-US" altLang="ja-JP" sz="1050" b="1">
              <a:solidFill>
                <a:srgbClr val="0070C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1</a:t>
          </a:r>
          <a:r>
            <a:rPr kumimoji="1" lang="ja-JP" altLang="en-US" sz="1050" b="1">
              <a:solidFill>
                <a:srgbClr val="0070C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日に行う場合」</a:t>
          </a:r>
        </a:p>
      </xdr:txBody>
    </xdr:sp>
    <xdr:clientData/>
  </xdr:twoCellAnchor>
  <xdr:twoCellAnchor>
    <xdr:from>
      <xdr:col>5</xdr:col>
      <xdr:colOff>275166</xdr:colOff>
      <xdr:row>13</xdr:row>
      <xdr:rowOff>52917</xdr:rowOff>
    </xdr:from>
    <xdr:to>
      <xdr:col>5</xdr:col>
      <xdr:colOff>772583</xdr:colOff>
      <xdr:row>15</xdr:row>
      <xdr:rowOff>127000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3AE2C8D-6C43-4DF4-930E-CDBA583F4B20}"/>
            </a:ext>
          </a:extLst>
        </xdr:cNvPr>
        <xdr:cNvSpPr/>
      </xdr:nvSpPr>
      <xdr:spPr>
        <a:xfrm>
          <a:off x="5439833" y="2307167"/>
          <a:ext cx="497417" cy="370416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25</xdr:row>
      <xdr:rowOff>66673</xdr:rowOff>
    </xdr:from>
    <xdr:to>
      <xdr:col>3</xdr:col>
      <xdr:colOff>923925</xdr:colOff>
      <xdr:row>27</xdr:row>
      <xdr:rowOff>238124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65BEDF2C-943F-4527-9F8B-E23D4484CD58}"/>
            </a:ext>
          </a:extLst>
        </xdr:cNvPr>
        <xdr:cNvSpPr/>
      </xdr:nvSpPr>
      <xdr:spPr>
        <a:xfrm>
          <a:off x="3352800" y="5438773"/>
          <a:ext cx="838200" cy="647701"/>
        </a:xfrm>
        <a:prstGeom prst="roundRect">
          <a:avLst/>
        </a:prstGeom>
        <a:ln>
          <a:solidFill>
            <a:srgbClr val="FF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</a:rPr>
            <a:t>補足説明③</a:t>
          </a:r>
        </a:p>
      </xdr:txBody>
    </xdr:sp>
    <xdr:clientData/>
  </xdr:twoCellAnchor>
  <xdr:twoCellAnchor>
    <xdr:from>
      <xdr:col>1</xdr:col>
      <xdr:colOff>95250</xdr:colOff>
      <xdr:row>24</xdr:row>
      <xdr:rowOff>209550</xdr:rowOff>
    </xdr:from>
    <xdr:to>
      <xdr:col>1</xdr:col>
      <xdr:colOff>933450</xdr:colOff>
      <xdr:row>26</xdr:row>
      <xdr:rowOff>209551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ADA7C13C-4970-47B6-B5B2-3F5808D40CB9}"/>
            </a:ext>
          </a:extLst>
        </xdr:cNvPr>
        <xdr:cNvSpPr/>
      </xdr:nvSpPr>
      <xdr:spPr>
        <a:xfrm>
          <a:off x="1323975" y="5172075"/>
          <a:ext cx="838200" cy="647701"/>
        </a:xfrm>
        <a:prstGeom prst="roundRect">
          <a:avLst/>
        </a:prstGeom>
        <a:ln>
          <a:solidFill>
            <a:srgbClr val="FF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</a:rPr>
            <a:t>補足説明①</a:t>
          </a:r>
        </a:p>
      </xdr:txBody>
    </xdr:sp>
    <xdr:clientData/>
  </xdr:twoCellAnchor>
  <xdr:twoCellAnchor>
    <xdr:from>
      <xdr:col>4</xdr:col>
      <xdr:colOff>809624</xdr:colOff>
      <xdr:row>34</xdr:row>
      <xdr:rowOff>47626</xdr:rowOff>
    </xdr:from>
    <xdr:to>
      <xdr:col>5</xdr:col>
      <xdr:colOff>809624</xdr:colOff>
      <xdr:row>35</xdr:row>
      <xdr:rowOff>257176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2C66AE14-643C-4C8B-91C9-2EABF37C4C0D}"/>
            </a:ext>
          </a:extLst>
        </xdr:cNvPr>
        <xdr:cNvSpPr/>
      </xdr:nvSpPr>
      <xdr:spPr>
        <a:xfrm>
          <a:off x="5095874" y="7648576"/>
          <a:ext cx="1019175" cy="533400"/>
        </a:xfrm>
        <a:prstGeom prst="roundRect">
          <a:avLst/>
        </a:prstGeom>
        <a:ln>
          <a:solidFill>
            <a:srgbClr val="FF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</a:rPr>
            <a:t>補足説明⑥</a:t>
          </a:r>
        </a:p>
      </xdr:txBody>
    </xdr:sp>
    <xdr:clientData/>
  </xdr:twoCellAnchor>
  <xdr:twoCellAnchor>
    <xdr:from>
      <xdr:col>2</xdr:col>
      <xdr:colOff>104775</xdr:colOff>
      <xdr:row>29</xdr:row>
      <xdr:rowOff>190500</xdr:rowOff>
    </xdr:from>
    <xdr:to>
      <xdr:col>2</xdr:col>
      <xdr:colOff>942975</xdr:colOff>
      <xdr:row>32</xdr:row>
      <xdr:rowOff>123826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87CE84EC-18C6-465A-9A7D-C192A9303A38}"/>
            </a:ext>
          </a:extLst>
        </xdr:cNvPr>
        <xdr:cNvSpPr/>
      </xdr:nvSpPr>
      <xdr:spPr>
        <a:xfrm>
          <a:off x="2352675" y="6515100"/>
          <a:ext cx="838200" cy="647701"/>
        </a:xfrm>
        <a:prstGeom prst="roundRect">
          <a:avLst/>
        </a:prstGeom>
        <a:ln>
          <a:solidFill>
            <a:srgbClr val="FF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</a:rPr>
            <a:t>補足説明②</a:t>
          </a:r>
        </a:p>
      </xdr:txBody>
    </xdr:sp>
    <xdr:clientData/>
  </xdr:twoCellAnchor>
  <xdr:twoCellAnchor>
    <xdr:from>
      <xdr:col>4</xdr:col>
      <xdr:colOff>104775</xdr:colOff>
      <xdr:row>30</xdr:row>
      <xdr:rowOff>66675</xdr:rowOff>
    </xdr:from>
    <xdr:to>
      <xdr:col>4</xdr:col>
      <xdr:colOff>942975</xdr:colOff>
      <xdr:row>33</xdr:row>
      <xdr:rowOff>1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81E321B3-89DB-43A6-98A7-79864A47F5BA}"/>
            </a:ext>
          </a:extLst>
        </xdr:cNvPr>
        <xdr:cNvSpPr/>
      </xdr:nvSpPr>
      <xdr:spPr>
        <a:xfrm>
          <a:off x="4391025" y="6629400"/>
          <a:ext cx="838200" cy="647701"/>
        </a:xfrm>
        <a:prstGeom prst="roundRect">
          <a:avLst/>
        </a:prstGeom>
        <a:ln>
          <a:solidFill>
            <a:srgbClr val="FF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</a:rPr>
            <a:t>補足説明④</a:t>
          </a:r>
        </a:p>
      </xdr:txBody>
    </xdr:sp>
    <xdr:clientData/>
  </xdr:twoCellAnchor>
  <xdr:twoCellAnchor>
    <xdr:from>
      <xdr:col>5</xdr:col>
      <xdr:colOff>504825</xdr:colOff>
      <xdr:row>30</xdr:row>
      <xdr:rowOff>57150</xdr:rowOff>
    </xdr:from>
    <xdr:to>
      <xdr:col>6</xdr:col>
      <xdr:colOff>323850</xdr:colOff>
      <xdr:row>32</xdr:row>
      <xdr:rowOff>228601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D97323E3-003C-4604-A5FC-09B1C62135B2}"/>
            </a:ext>
          </a:extLst>
        </xdr:cNvPr>
        <xdr:cNvSpPr/>
      </xdr:nvSpPr>
      <xdr:spPr>
        <a:xfrm>
          <a:off x="5810250" y="6619875"/>
          <a:ext cx="838200" cy="647701"/>
        </a:xfrm>
        <a:prstGeom prst="roundRect">
          <a:avLst/>
        </a:prstGeom>
        <a:ln>
          <a:solidFill>
            <a:srgbClr val="FF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</a:rPr>
            <a:t>補足説明⑤</a:t>
          </a:r>
        </a:p>
      </xdr:txBody>
    </xdr:sp>
    <xdr:clientData/>
  </xdr:twoCellAnchor>
  <xdr:twoCellAnchor>
    <xdr:from>
      <xdr:col>4</xdr:col>
      <xdr:colOff>57102</xdr:colOff>
      <xdr:row>41</xdr:row>
      <xdr:rowOff>36634</xdr:rowOff>
    </xdr:from>
    <xdr:to>
      <xdr:col>4</xdr:col>
      <xdr:colOff>102821</xdr:colOff>
      <xdr:row>42</xdr:row>
      <xdr:rowOff>124558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F8D649-8833-466D-B79E-51326069F853}"/>
            </a:ext>
          </a:extLst>
        </xdr:cNvPr>
        <xdr:cNvSpPr/>
      </xdr:nvSpPr>
      <xdr:spPr>
        <a:xfrm>
          <a:off x="4343352" y="8711711"/>
          <a:ext cx="45719" cy="24178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</xdr:colOff>
      <xdr:row>22</xdr:row>
      <xdr:rowOff>47625</xdr:rowOff>
    </xdr:from>
    <xdr:to>
      <xdr:col>6</xdr:col>
      <xdr:colOff>28575</xdr:colOff>
      <xdr:row>22</xdr:row>
      <xdr:rowOff>352425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CA175BB6-96F4-4A8F-B017-123F0389B600}"/>
            </a:ext>
          </a:extLst>
        </xdr:cNvPr>
        <xdr:cNvSpPr/>
      </xdr:nvSpPr>
      <xdr:spPr>
        <a:xfrm>
          <a:off x="5334000" y="4371975"/>
          <a:ext cx="1019175" cy="304800"/>
        </a:xfrm>
        <a:prstGeom prst="roundRect">
          <a:avLst/>
        </a:prstGeom>
        <a:ln>
          <a:solidFill>
            <a:srgbClr val="FF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</a:rPr>
            <a:t>補足説明⑦</a:t>
          </a:r>
        </a:p>
      </xdr:txBody>
    </xdr:sp>
    <xdr:clientData/>
  </xdr:twoCellAnchor>
  <xdr:twoCellAnchor>
    <xdr:from>
      <xdr:col>0</xdr:col>
      <xdr:colOff>21981</xdr:colOff>
      <xdr:row>36</xdr:row>
      <xdr:rowOff>35719</xdr:rowOff>
    </xdr:from>
    <xdr:to>
      <xdr:col>1</xdr:col>
      <xdr:colOff>43961</xdr:colOff>
      <xdr:row>38</xdr:row>
      <xdr:rowOff>36634</xdr:rowOff>
    </xdr:to>
    <xdr:sp macro="" textlink="">
      <xdr:nvSpPr>
        <xdr:cNvPr id="28" name="四角形: メモ 27">
          <a:extLst>
            <a:ext uri="{FF2B5EF4-FFF2-40B4-BE49-F238E27FC236}">
              <a16:creationId xmlns:a16="http://schemas.microsoft.com/office/drawing/2014/main" id="{4EE0BF82-A28D-4766-BC33-D08940A23D8A}"/>
            </a:ext>
          </a:extLst>
        </xdr:cNvPr>
        <xdr:cNvSpPr/>
      </xdr:nvSpPr>
      <xdr:spPr>
        <a:xfrm>
          <a:off x="21981" y="8286750"/>
          <a:ext cx="1248324" cy="334290"/>
        </a:xfrm>
        <a:prstGeom prst="foldedCorner">
          <a:avLst>
            <a:gd name="adj" fmla="val 0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50800" dist="38100" dir="16200000" rotWithShape="0">
                  <a:prstClr val="black">
                    <a:alpha val="40000"/>
                  </a:prstClr>
                </a:outerShdw>
              </a:effectLst>
              <a:latin typeface="Yu Gothic Medium" panose="020B0500000000000000" pitchFamily="50" charset="-128"/>
              <a:ea typeface="Yu Gothic Medium" panose="020B0500000000000000" pitchFamily="50" charset="-128"/>
            </a:rPr>
            <a:t>【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50800" dist="38100" dir="16200000" rotWithShape="0">
                  <a:prstClr val="black">
                    <a:alpha val="40000"/>
                  </a:prstClr>
                </a:outerShdw>
              </a:effectLst>
              <a:latin typeface="Yu Gothic Medium" panose="020B0500000000000000" pitchFamily="50" charset="-128"/>
              <a:ea typeface="Yu Gothic Medium" panose="020B0500000000000000" pitchFamily="50" charset="-128"/>
            </a:rPr>
            <a:t>補足説明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50800" dist="38100" dir="16200000" rotWithShape="0">
                  <a:prstClr val="black">
                    <a:alpha val="40000"/>
                  </a:prstClr>
                </a:outerShdw>
              </a:effectLst>
              <a:latin typeface="Yu Gothic Medium" panose="020B0500000000000000" pitchFamily="50" charset="-128"/>
              <a:ea typeface="Yu Gothic Medium" panose="020B0500000000000000" pitchFamily="50" charset="-128"/>
            </a:rPr>
            <a:t>】</a:t>
          </a:r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  <a:latin typeface="Yu Gothic Medium" panose="020B0500000000000000" pitchFamily="50" charset="-128"/>
            <a:ea typeface="Yu Gothic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400050</xdr:colOff>
      <xdr:row>22</xdr:row>
      <xdr:rowOff>123825</xdr:rowOff>
    </xdr:from>
    <xdr:to>
      <xdr:col>6</xdr:col>
      <xdr:colOff>600103</xdr:colOff>
      <xdr:row>22</xdr:row>
      <xdr:rowOff>323878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8CD60DB-97BA-4781-BEF7-980ED7514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4457700"/>
          <a:ext cx="200053" cy="200053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275166</xdr:colOff>
      <xdr:row>14</xdr:row>
      <xdr:rowOff>52917</xdr:rowOff>
    </xdr:from>
    <xdr:to>
      <xdr:col>5</xdr:col>
      <xdr:colOff>772583</xdr:colOff>
      <xdr:row>16</xdr:row>
      <xdr:rowOff>127000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905D938-4CF0-4B8D-BE82-B1A0769D58C3}"/>
            </a:ext>
          </a:extLst>
        </xdr:cNvPr>
        <xdr:cNvSpPr/>
      </xdr:nvSpPr>
      <xdr:spPr>
        <a:xfrm>
          <a:off x="5866341" y="2586567"/>
          <a:ext cx="497417" cy="455083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275166</xdr:colOff>
      <xdr:row>14</xdr:row>
      <xdr:rowOff>52917</xdr:rowOff>
    </xdr:from>
    <xdr:to>
      <xdr:col>14</xdr:col>
      <xdr:colOff>772583</xdr:colOff>
      <xdr:row>16</xdr:row>
      <xdr:rowOff>127000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7793108-D311-435F-A9A9-B5E5A4D5575E}"/>
            </a:ext>
          </a:extLst>
        </xdr:cNvPr>
        <xdr:cNvSpPr/>
      </xdr:nvSpPr>
      <xdr:spPr>
        <a:xfrm>
          <a:off x="5871104" y="2600855"/>
          <a:ext cx="497417" cy="455083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11906</xdr:colOff>
      <xdr:row>2</xdr:row>
      <xdr:rowOff>130968</xdr:rowOff>
    </xdr:from>
    <xdr:to>
      <xdr:col>1</xdr:col>
      <xdr:colOff>964406</xdr:colOff>
      <xdr:row>3</xdr:row>
      <xdr:rowOff>306918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83294041-8431-4639-B062-97878CE959C0}"/>
            </a:ext>
          </a:extLst>
        </xdr:cNvPr>
        <xdr:cNvSpPr/>
      </xdr:nvSpPr>
      <xdr:spPr>
        <a:xfrm>
          <a:off x="1238250" y="440531"/>
          <a:ext cx="952500" cy="330731"/>
        </a:xfrm>
        <a:prstGeom prst="rect">
          <a:avLst/>
        </a:prstGeom>
        <a:solidFill>
          <a:srgbClr val="FFFFCC"/>
        </a:solidFill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70C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第１回請求</a:t>
          </a:r>
        </a:p>
      </xdr:txBody>
    </xdr:sp>
    <xdr:clientData/>
  </xdr:twoCellAnchor>
  <xdr:twoCellAnchor>
    <xdr:from>
      <xdr:col>10</xdr:col>
      <xdr:colOff>59531</xdr:colOff>
      <xdr:row>2</xdr:row>
      <xdr:rowOff>130968</xdr:rowOff>
    </xdr:from>
    <xdr:to>
      <xdr:col>10</xdr:col>
      <xdr:colOff>1012031</xdr:colOff>
      <xdr:row>3</xdr:row>
      <xdr:rowOff>306918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C11B22E9-6D29-4722-A772-6668DACF32CC}"/>
            </a:ext>
          </a:extLst>
        </xdr:cNvPr>
        <xdr:cNvSpPr/>
      </xdr:nvSpPr>
      <xdr:spPr>
        <a:xfrm>
          <a:off x="8632031" y="440531"/>
          <a:ext cx="952500" cy="330731"/>
        </a:xfrm>
        <a:prstGeom prst="rect">
          <a:avLst/>
        </a:prstGeom>
        <a:solidFill>
          <a:srgbClr val="FFFFCC"/>
        </a:solidFill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70C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第２回請求</a:t>
          </a:r>
        </a:p>
      </xdr:txBody>
    </xdr:sp>
    <xdr:clientData/>
  </xdr:twoCellAnchor>
  <xdr:twoCellAnchor editAs="oneCell">
    <xdr:from>
      <xdr:col>6</xdr:col>
      <xdr:colOff>392904</xdr:colOff>
      <xdr:row>23</xdr:row>
      <xdr:rowOff>119062</xdr:rowOff>
    </xdr:from>
    <xdr:to>
      <xdr:col>6</xdr:col>
      <xdr:colOff>592957</xdr:colOff>
      <xdr:row>23</xdr:row>
      <xdr:rowOff>319115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12C24D4-0C8C-4F81-B38E-24BE7AD94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4920" y="4464843"/>
          <a:ext cx="200053" cy="200053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</xdr:spPr>
    </xdr:pic>
    <xdr:clientData/>
  </xdr:twoCellAnchor>
  <xdr:twoCellAnchor editAs="oneCell">
    <xdr:from>
      <xdr:col>15</xdr:col>
      <xdr:colOff>380999</xdr:colOff>
      <xdr:row>23</xdr:row>
      <xdr:rowOff>107157</xdr:rowOff>
    </xdr:from>
    <xdr:to>
      <xdr:col>15</xdr:col>
      <xdr:colOff>581052</xdr:colOff>
      <xdr:row>23</xdr:row>
      <xdr:rowOff>307210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AA2ED069-2F28-46FB-B326-4A86928EC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0608" y="4452938"/>
          <a:ext cx="200053" cy="200053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9C0C3-EC99-4698-890A-9D615A70D411}">
  <dimension ref="A1:G60"/>
  <sheetViews>
    <sheetView tabSelected="1" view="pageBreakPreview" zoomScale="110" zoomScaleNormal="110" zoomScaleSheetLayoutView="110" workbookViewId="0">
      <selection activeCell="A3" sqref="A3"/>
    </sheetView>
  </sheetViews>
  <sheetFormatPr defaultColWidth="9.33203125" defaultRowHeight="12" x14ac:dyDescent="0.15"/>
  <cols>
    <col min="1" max="1" width="21.5" style="2" customWidth="1"/>
    <col min="2" max="6" width="17.83203125" style="2" customWidth="1"/>
    <col min="7" max="7" width="11.33203125" style="2" customWidth="1"/>
    <col min="8" max="8" width="10.1640625" style="2" bestFit="1" customWidth="1"/>
    <col min="9" max="16384" width="9.33203125" style="2"/>
  </cols>
  <sheetData>
    <row r="1" spans="1:7" x14ac:dyDescent="0.15">
      <c r="A1" s="1" t="s">
        <v>2</v>
      </c>
    </row>
    <row r="2" spans="1:7" x14ac:dyDescent="0.15">
      <c r="A2" s="20"/>
      <c r="F2" s="27"/>
    </row>
    <row r="4" spans="1:7" ht="25.5" customHeight="1" x14ac:dyDescent="0.15">
      <c r="A4" s="101" t="s">
        <v>3</v>
      </c>
      <c r="B4" s="101"/>
      <c r="C4" s="101"/>
      <c r="D4" s="101"/>
      <c r="E4" s="101"/>
      <c r="F4" s="101"/>
      <c r="G4" s="101"/>
    </row>
    <row r="5" spans="1:7" x14ac:dyDescent="0.15">
      <c r="A5" s="4"/>
      <c r="B5" s="4"/>
      <c r="C5" s="4"/>
      <c r="D5" s="4"/>
      <c r="E5" s="4"/>
      <c r="F5" s="4"/>
    </row>
    <row r="7" spans="1:7" x14ac:dyDescent="0.15">
      <c r="F7" s="102" t="s">
        <v>4</v>
      </c>
      <c r="G7" s="102"/>
    </row>
    <row r="8" spans="1:7" x14ac:dyDescent="0.15">
      <c r="F8" s="5"/>
    </row>
    <row r="9" spans="1:7" ht="15" customHeight="1" x14ac:dyDescent="0.15"/>
    <row r="10" spans="1:7" ht="15" customHeight="1" x14ac:dyDescent="0.15">
      <c r="A10" s="2" t="s">
        <v>5</v>
      </c>
    </row>
    <row r="11" spans="1:7" ht="15" customHeight="1" x14ac:dyDescent="0.15">
      <c r="A11" s="2" t="s">
        <v>6</v>
      </c>
    </row>
    <row r="12" spans="1:7" ht="15" customHeight="1" x14ac:dyDescent="0.15"/>
    <row r="13" spans="1:7" ht="15" customHeight="1" x14ac:dyDescent="0.15">
      <c r="C13" s="5" t="s">
        <v>9</v>
      </c>
    </row>
    <row r="14" spans="1:7" ht="15" customHeight="1" x14ac:dyDescent="0.15">
      <c r="C14" s="5" t="s">
        <v>7</v>
      </c>
      <c r="D14" s="78" t="s">
        <v>8</v>
      </c>
    </row>
    <row r="15" spans="1:7" ht="15" customHeight="1" x14ac:dyDescent="0.15">
      <c r="C15" s="5" t="s">
        <v>11</v>
      </c>
    </row>
    <row r="16" spans="1:7" ht="15" customHeight="1" x14ac:dyDescent="0.15">
      <c r="C16" s="5" t="s">
        <v>10</v>
      </c>
    </row>
    <row r="17" spans="1:7" ht="15" customHeight="1" x14ac:dyDescent="0.15">
      <c r="C17" s="5"/>
      <c r="F17" s="79" t="s">
        <v>15</v>
      </c>
    </row>
    <row r="18" spans="1:7" ht="15" customHeight="1" x14ac:dyDescent="0.15"/>
    <row r="19" spans="1:7" ht="18.75" customHeight="1" x14ac:dyDescent="0.15">
      <c r="A19" s="103" t="s">
        <v>84</v>
      </c>
      <c r="B19" s="103"/>
      <c r="C19" s="103"/>
      <c r="D19" s="103"/>
      <c r="E19" s="103"/>
      <c r="F19" s="103"/>
      <c r="G19" s="103"/>
    </row>
    <row r="20" spans="1:7" ht="18.75" customHeight="1" x14ac:dyDescent="0.15">
      <c r="A20" s="103"/>
      <c r="B20" s="103"/>
      <c r="C20" s="103"/>
      <c r="D20" s="103"/>
      <c r="E20" s="103"/>
      <c r="F20" s="103"/>
      <c r="G20" s="103"/>
    </row>
    <row r="21" spans="1:7" ht="19.5" customHeight="1" x14ac:dyDescent="0.15">
      <c r="A21" s="104" t="str">
        <f>"金"&amp;TEXT(F35,"#,##0")&amp;"円を概算払いにより交付されたく請求いたします。"</f>
        <v>金0円を概算払いにより交付されたく請求いたします。</v>
      </c>
      <c r="B21" s="104"/>
      <c r="C21" s="104"/>
      <c r="D21" s="104"/>
      <c r="E21" s="104"/>
      <c r="F21" s="104"/>
    </row>
    <row r="23" spans="1:7" ht="15" customHeight="1" x14ac:dyDescent="0.15">
      <c r="G23" s="5" t="s">
        <v>0</v>
      </c>
    </row>
    <row r="24" spans="1:7" ht="29.25" customHeight="1" x14ac:dyDescent="0.15">
      <c r="A24" s="105" t="s">
        <v>19</v>
      </c>
      <c r="B24" s="37" t="s">
        <v>18</v>
      </c>
      <c r="C24" s="106"/>
      <c r="D24" s="106"/>
      <c r="E24" s="106"/>
      <c r="F24" s="106"/>
      <c r="G24" s="106"/>
    </row>
    <row r="25" spans="1:7" ht="21" customHeight="1" x14ac:dyDescent="0.15">
      <c r="A25" s="105"/>
      <c r="B25" s="107" t="s">
        <v>12</v>
      </c>
      <c r="C25" s="21" t="s">
        <v>16</v>
      </c>
      <c r="D25" s="38" t="s">
        <v>17</v>
      </c>
      <c r="E25" s="108" t="s">
        <v>13</v>
      </c>
      <c r="F25" s="108" t="s">
        <v>14</v>
      </c>
      <c r="G25" s="110" t="s">
        <v>34</v>
      </c>
    </row>
    <row r="26" spans="1:7" ht="32.25" customHeight="1" x14ac:dyDescent="0.15">
      <c r="A26" s="105"/>
      <c r="B26" s="108"/>
      <c r="C26" s="13" t="s">
        <v>85</v>
      </c>
      <c r="D26" s="14" t="s">
        <v>86</v>
      </c>
      <c r="E26" s="109"/>
      <c r="F26" s="108"/>
      <c r="G26" s="105"/>
    </row>
    <row r="27" spans="1:7" ht="18.75" customHeight="1" x14ac:dyDescent="0.15">
      <c r="A27" s="15" t="str">
        <f>IF(OR($C$24="イノベーション創出強化研究推進事業",$C$24="ムーンショット型農林水産研究開発事業",$C$24="（SIP）戦略的イノベーション創造プログラム（スマートバイオ産業・農業基盤技術）"),"直接経費","直接経費")</f>
        <v>直接経費</v>
      </c>
      <c r="B27" s="80">
        <f>SUBTOTAL(9,B28:B31)</f>
        <v>0</v>
      </c>
      <c r="C27" s="80">
        <f t="shared" ref="C27:D27" si="0">SUBTOTAL(9,C28:C31)</f>
        <v>0</v>
      </c>
      <c r="D27" s="80">
        <f t="shared" si="0"/>
        <v>0</v>
      </c>
      <c r="E27" s="111"/>
      <c r="F27" s="111"/>
      <c r="G27" s="114" t="e">
        <f>F35/B35</f>
        <v>#DIV/0!</v>
      </c>
    </row>
    <row r="28" spans="1:7" ht="18.75" customHeight="1" x14ac:dyDescent="0.15">
      <c r="A28" s="16" t="str">
        <f>IF(OR($C$24="イノベーション創出強化研究推進事業",$C$24="ムーンショット型農林水産研究開発事業",$C$24="（SIP）戦略的イノベーション創造プログラム（スマートバイオ産業・農業基盤技術）"),"物品費","人件費")</f>
        <v>人件費</v>
      </c>
      <c r="B28" s="7"/>
      <c r="C28" s="7"/>
      <c r="D28" s="7"/>
      <c r="E28" s="112"/>
      <c r="F28" s="112"/>
      <c r="G28" s="115"/>
    </row>
    <row r="29" spans="1:7" ht="18.75" customHeight="1" x14ac:dyDescent="0.15">
      <c r="A29" s="16" t="str">
        <f>IF(OR($C$24="イノベーション創出強化研究推進事業",$C$24="ムーンショット型農林水産研究開発事業",$C$24="（SIP）戦略的イノベーション創造プログラム（スマートバイオ産業・農業基盤技術）"),"人件費･謝金","謝金")</f>
        <v>謝金</v>
      </c>
      <c r="B29" s="7"/>
      <c r="C29" s="7"/>
      <c r="D29" s="7"/>
      <c r="E29" s="112"/>
      <c r="F29" s="112"/>
      <c r="G29" s="115"/>
    </row>
    <row r="30" spans="1:7" ht="18.75" customHeight="1" x14ac:dyDescent="0.15">
      <c r="A30" s="16" t="str">
        <f>IF(OR($C$24="イノベーション創出強化研究推進事業",$C$24="ムーンショット型農林水産研究開発事業",$C$24="（SIP）戦略的イノベーション創造プログラム（スマートバイオ産業・農業基盤技術）"),"旅費","旅費")</f>
        <v>旅費</v>
      </c>
      <c r="B30" s="7"/>
      <c r="C30" s="7"/>
      <c r="D30" s="7"/>
      <c r="E30" s="112"/>
      <c r="F30" s="112"/>
      <c r="G30" s="115"/>
    </row>
    <row r="31" spans="1:7" ht="18.75" customHeight="1" x14ac:dyDescent="0.15">
      <c r="A31" s="16" t="str">
        <f>IF(OR($C$24="イノベーション創出強化研究推進事業",$C$24="ムーンショット型農林水産研究開発事業",$C$24="（SIP）戦略的イノベーション創造プログラム（スマートバイオ産業・農業基盤技術）"),"その他","試験研究費")</f>
        <v>試験研究費</v>
      </c>
      <c r="B31" s="7"/>
      <c r="C31" s="7"/>
      <c r="D31" s="7"/>
      <c r="E31" s="112"/>
      <c r="F31" s="112"/>
      <c r="G31" s="115"/>
    </row>
    <row r="32" spans="1:7" ht="18.75" customHeight="1" x14ac:dyDescent="0.15">
      <c r="A32" s="17" t="str">
        <f>IF(OR($C$24="イノベーション創出強化研究推進事業",$C$24="ムーンショット型農林水産研究開発事業",$C$24="（SIP）戦略的イノベーション創造プログラム（スマートバイオ産業・農業基盤技術）"),"間接経費","間接的経費")</f>
        <v>間接的経費</v>
      </c>
      <c r="B32" s="7"/>
      <c r="C32" s="7"/>
      <c r="D32" s="7"/>
      <c r="E32" s="112"/>
      <c r="F32" s="112"/>
      <c r="G32" s="115"/>
    </row>
    <row r="33" spans="1:7" ht="18.75" customHeight="1" x14ac:dyDescent="0.15">
      <c r="A33" s="17" t="str">
        <f>IF(OR($C$24="イノベーション創出強化研究推進事業",$C$24="ムーンショット型農林水産研究開発事業",$C$24="（SIP）戦略的イノベーション創造プログラム（スマートバイオ産業・農業基盤技術）"),"","消費税等相当額")</f>
        <v>消費税等相当額</v>
      </c>
      <c r="B33" s="7"/>
      <c r="C33" s="7"/>
      <c r="D33" s="7"/>
      <c r="E33" s="112"/>
      <c r="F33" s="112"/>
      <c r="G33" s="115"/>
    </row>
    <row r="34" spans="1:7" ht="18.75" customHeight="1" x14ac:dyDescent="0.15">
      <c r="A34" s="11"/>
      <c r="B34" s="12"/>
      <c r="C34" s="12"/>
      <c r="D34" s="12"/>
      <c r="E34" s="113"/>
      <c r="F34" s="113"/>
      <c r="G34" s="115"/>
    </row>
    <row r="35" spans="1:7" ht="25.5" customHeight="1" x14ac:dyDescent="0.15">
      <c r="A35" s="37" t="s">
        <v>1</v>
      </c>
      <c r="B35" s="81">
        <f>SUBTOTAL(9,B27:B34)</f>
        <v>0</v>
      </c>
      <c r="C35" s="81">
        <f>SUBTOTAL(9,C27:C34)</f>
        <v>0</v>
      </c>
      <c r="D35" s="81">
        <f>SUBTOTAL(9,D27:D34)</f>
        <v>0</v>
      </c>
      <c r="E35" s="8"/>
      <c r="F35" s="82">
        <f>(C35+D35)-E35</f>
        <v>0</v>
      </c>
      <c r="G35" s="116"/>
    </row>
    <row r="36" spans="1:7" ht="25.5" customHeight="1" x14ac:dyDescent="0.15">
      <c r="A36" s="117" t="s">
        <v>30</v>
      </c>
      <c r="B36" s="119"/>
      <c r="C36" s="120"/>
      <c r="D36" s="120"/>
      <c r="E36" s="120"/>
      <c r="F36" s="120"/>
      <c r="G36" s="121"/>
    </row>
    <row r="37" spans="1:7" ht="25.5" customHeight="1" x14ac:dyDescent="0.15">
      <c r="A37" s="118"/>
      <c r="B37" s="122"/>
      <c r="C37" s="123"/>
      <c r="D37" s="123"/>
      <c r="E37" s="123"/>
      <c r="F37" s="123"/>
      <c r="G37" s="124"/>
    </row>
    <row r="38" spans="1:7" ht="12.75" customHeight="1" x14ac:dyDescent="0.15">
      <c r="A38" s="24"/>
      <c r="B38" s="25"/>
      <c r="C38" s="25"/>
      <c r="D38" s="25"/>
      <c r="E38" s="25"/>
      <c r="F38" s="25"/>
      <c r="G38" s="25"/>
    </row>
    <row r="39" spans="1:7" x14ac:dyDescent="0.15">
      <c r="A39" s="18"/>
      <c r="B39" s="18"/>
      <c r="C39" s="18"/>
    </row>
    <row r="40" spans="1:7" x14ac:dyDescent="0.15">
      <c r="A40" s="18"/>
      <c r="B40" s="18"/>
      <c r="C40" s="18"/>
    </row>
    <row r="41" spans="1:7" x14ac:dyDescent="0.15">
      <c r="A41" s="18"/>
      <c r="B41" s="18"/>
      <c r="C41" s="18"/>
    </row>
    <row r="44" spans="1:7" hidden="1" x14ac:dyDescent="0.15">
      <c r="A44" s="10" t="s">
        <v>27</v>
      </c>
    </row>
    <row r="45" spans="1:7" hidden="1" x14ac:dyDescent="0.15">
      <c r="A45" s="10" t="s">
        <v>28</v>
      </c>
    </row>
    <row r="46" spans="1:7" hidden="1" x14ac:dyDescent="0.15">
      <c r="A46" s="10" t="s">
        <v>29</v>
      </c>
    </row>
    <row r="47" spans="1:7" hidden="1" x14ac:dyDescent="0.15">
      <c r="A47" s="10" t="s">
        <v>20</v>
      </c>
    </row>
    <row r="48" spans="1:7" hidden="1" x14ac:dyDescent="0.15">
      <c r="A48" s="10" t="s">
        <v>21</v>
      </c>
    </row>
    <row r="49" spans="1:1" hidden="1" x14ac:dyDescent="0.15">
      <c r="A49" s="10" t="s">
        <v>22</v>
      </c>
    </row>
    <row r="50" spans="1:1" hidden="1" x14ac:dyDescent="0.15">
      <c r="A50" s="10" t="s">
        <v>23</v>
      </c>
    </row>
    <row r="51" spans="1:1" hidden="1" x14ac:dyDescent="0.15">
      <c r="A51" s="10" t="s">
        <v>24</v>
      </c>
    </row>
    <row r="52" spans="1:1" hidden="1" x14ac:dyDescent="0.15">
      <c r="A52" s="10" t="s">
        <v>25</v>
      </c>
    </row>
    <row r="53" spans="1:1" hidden="1" x14ac:dyDescent="0.15">
      <c r="A53" s="10" t="s">
        <v>26</v>
      </c>
    </row>
    <row r="54" spans="1:1" s="23" customFormat="1" ht="10.5" x14ac:dyDescent="0.15"/>
    <row r="55" spans="1:1" s="23" customFormat="1" ht="10.5" x14ac:dyDescent="0.15"/>
    <row r="56" spans="1:1" s="23" customFormat="1" ht="10.5" x14ac:dyDescent="0.15"/>
    <row r="57" spans="1:1" s="23" customFormat="1" ht="10.5" x14ac:dyDescent="0.15"/>
    <row r="58" spans="1:1" s="23" customFormat="1" ht="10.5" x14ac:dyDescent="0.15"/>
    <row r="59" spans="1:1" s="23" customFormat="1" ht="10.5" x14ac:dyDescent="0.15"/>
    <row r="60" spans="1:1" s="23" customFormat="1" ht="10.5" x14ac:dyDescent="0.15"/>
  </sheetData>
  <sheetProtection sheet="1" objects="1" scenarios="1"/>
  <protectedRanges>
    <protectedRange sqref="F7:G7" name="範囲9"/>
    <protectedRange sqref="F17 D13:E16 G13:G16 F13:F15" name="範囲2"/>
    <protectedRange sqref="A19" name="範囲3"/>
    <protectedRange sqref="C24" name="範囲4"/>
    <protectedRange sqref="C26:D26" name="範囲5"/>
    <protectedRange sqref="B28:D33" name="範囲6"/>
    <protectedRange sqref="E35" name="範囲7"/>
    <protectedRange sqref="B36" name="範囲8"/>
  </protectedRanges>
  <mergeCells count="15">
    <mergeCell ref="E27:E34"/>
    <mergeCell ref="F27:F34"/>
    <mergeCell ref="G27:G35"/>
    <mergeCell ref="A36:A37"/>
    <mergeCell ref="B36:G37"/>
    <mergeCell ref="A4:G4"/>
    <mergeCell ref="F7:G7"/>
    <mergeCell ref="A19:G20"/>
    <mergeCell ref="A21:F21"/>
    <mergeCell ref="A24:A26"/>
    <mergeCell ref="C24:G24"/>
    <mergeCell ref="B25:B26"/>
    <mergeCell ref="E25:E26"/>
    <mergeCell ref="F25:F26"/>
    <mergeCell ref="G25:G26"/>
  </mergeCells>
  <phoneticPr fontId="3"/>
  <dataValidations xWindow="498" yWindow="541" count="12">
    <dataValidation allowBlank="1" showInputMessage="1" showErrorMessage="1" prompt="入力不要" sqref="A34 B35:D35 B27:D27" xr:uid="{A11B4EE0-07B8-43A9-8BC9-9C7E58962DF6}"/>
    <dataValidation type="list" imeMode="hiragana" allowBlank="1" showInputMessage="1" prompt="リストより選択" sqref="C24:G24" xr:uid="{070EC6F2-DBBB-4A69-92EC-061E7EA16A3A}">
      <formula1>$A$44:$A$53</formula1>
    </dataValidation>
    <dataValidation imeMode="off" allowBlank="1" showInputMessage="1" prompt="「委託費(a)」_x000a_委託試験研究計画書の「収支予算支出の部」の予算額を記載。_x000a_複数年度契約の場合は、当該年度分のみを記載。" sqref="B28:B33" xr:uid="{F07BDF2D-2324-4A8F-91D3-229CE604A3B1}"/>
    <dataValidation imeMode="off" allowBlank="1" showInputMessage="1" prompt="「既執行額(b)」_x000a_請求月の前々月末までの執行確定額(検収済)を記載。 _x000a_委託試験研究計画書の「支払計画」記載内容との整合性を確認すること。" sqref="C28:C33" xr:uid="{A187A85A-F971-419C-B8D8-AEAE6412BB7F}"/>
    <dataValidation imeMode="off" allowBlank="1" showInputMessage="1" prompt="「執行見込額(c)」_x000a_請求月の当月以降分の執行見込額を記載。 _x000a_委託試験研究計画書の「支払計画」記載内容との整合性を確認すること。_x000a_" sqref="D28:D33" xr:uid="{0A8F74F1-4615-41E9-B922-E4ED655360BF}"/>
    <dataValidation imeMode="off" allowBlank="1" showInputMessage="1" prompt="「既受領額(d)」_x000a_本請求以前に受領した概算払額の総額を記載。" sqref="E35" xr:uid="{B6E2D681-D088-49AA-B04C-CE530F5A12B7}"/>
    <dataValidation imeMode="on" allowBlank="1" showInputMessage="1" promptTitle="「備考」：記載することは主に以下のとおり。 " prompt="請求書記載の代表者名は、原則、委託契約書記載の代表者となるが、各機関内部規程等により、契約代表者と請求書発行責任者が異なる場合は、その旨を記載し、根拠規程等(該当箇所の抜粋版可)を提出すること。_x000a_第4四半期の請求時を除き「委託費(a)」総額の50%超の請求の場合、生研セへ事前連絡し、了解を得たうえで、その理由を記載する。_x000a_※「今回請求額(e)」が当初算出式では無い場合は、事前連絡のうえ、異なる理由を記載すること。" sqref="B36:G37" xr:uid="{540666B0-BD31-4106-A6FC-97F5186156E1}"/>
    <dataValidation allowBlank="1" showInputMessage="1" showErrorMessage="1" promptTitle="【入力不要】" prompt="「請求金額割合」  _x000a_１回の請求額上限は、「委託費(a)」総額の５０％（第４四半期の請求時を除く）" sqref="G27:G35" xr:uid="{C55E6652-73F5-4C1E-BA45-035C9D71FE89}"/>
    <dataValidation imeMode="on" allowBlank="1" showInputMessage="1" showErrorMessage="1" sqref="A19:G20 F7:G7 D17:G18 D11:G15 D16:E16 G16" xr:uid="{59466A08-3910-4306-9AD7-040C9FA93C97}"/>
    <dataValidation allowBlank="1" showInputMessage="1" showErrorMessage="1" promptTitle="入力不要" prompt="「事業名」をリストより選択することで、自動入力されます。" sqref="A27:A33" xr:uid="{98E7C511-6664-4ECD-A422-ADCA19C426E6}"/>
    <dataValidation allowBlank="1" showInputMessage="1" showErrorMessage="1" promptTitle="【入力不要】" prompt="「今回請求額(e)」_x000a_・委託試験研究計画書「支払計画」の概算払請求限度の額範囲内とする。_x000a_・業務実施期間中は委託試験研究計画書「支払計画」に基づき、原則４回まで請求可能。_x000a_・請求額を手入力(個別入力)で記載する場合は、定められた算出式を使用しない場合は事前に個別相談を行う事。" sqref="F35" xr:uid="{1663BF06-DFF1-4B3A-ACEE-D74ADE7E06E4}"/>
    <dataValidation allowBlank="1" showInputMessage="1" showErrorMessage="1" promptTitle="【入力不要】" prompt="請求金額は、下表「今回請求額(e)」が自動入力されます。" sqref="A21:F21" xr:uid="{4C34BB38-E419-4D4B-AC90-4A94C8D4B910}"/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9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6"/>
  <sheetViews>
    <sheetView view="pageBreakPreview" topLeftCell="A25" zoomScale="110" zoomScaleNormal="110" zoomScaleSheetLayoutView="110" workbookViewId="0">
      <selection activeCell="A45" sqref="A45:G45"/>
    </sheetView>
  </sheetViews>
  <sheetFormatPr defaultColWidth="9.33203125" defaultRowHeight="12" x14ac:dyDescent="0.15"/>
  <cols>
    <col min="1" max="1" width="21.5" style="2" customWidth="1"/>
    <col min="2" max="2" width="17.83203125" style="2" customWidth="1"/>
    <col min="3" max="3" width="20" style="2" customWidth="1"/>
    <col min="4" max="4" width="20.6640625" style="2" customWidth="1"/>
    <col min="5" max="6" width="17.83203125" style="2" customWidth="1"/>
    <col min="7" max="7" width="11.33203125" style="2" customWidth="1"/>
    <col min="8" max="8" width="1.6640625" style="2" customWidth="1"/>
    <col min="9" max="16384" width="9.33203125" style="2"/>
  </cols>
  <sheetData>
    <row r="1" spans="1:7" x14ac:dyDescent="0.15">
      <c r="A1" s="1" t="s">
        <v>2</v>
      </c>
    </row>
    <row r="2" spans="1:7" x14ac:dyDescent="0.15">
      <c r="A2" s="20"/>
      <c r="G2" s="3" t="s">
        <v>55</v>
      </c>
    </row>
    <row r="4" spans="1:7" ht="25.5" customHeight="1" x14ac:dyDescent="0.15">
      <c r="A4" s="101" t="s">
        <v>3</v>
      </c>
      <c r="B4" s="101"/>
      <c r="C4" s="101"/>
      <c r="D4" s="101"/>
      <c r="E4" s="101"/>
      <c r="F4" s="101"/>
      <c r="G4" s="101"/>
    </row>
    <row r="5" spans="1:7" x14ac:dyDescent="0.15">
      <c r="A5" s="4"/>
      <c r="B5" s="4"/>
      <c r="C5" s="4"/>
      <c r="D5" s="4"/>
      <c r="E5" s="4"/>
      <c r="F5" s="4"/>
    </row>
    <row r="7" spans="1:7" x14ac:dyDescent="0.15">
      <c r="F7" s="125">
        <v>44044</v>
      </c>
      <c r="G7" s="125"/>
    </row>
    <row r="8" spans="1:7" ht="15" customHeight="1" x14ac:dyDescent="0.15"/>
    <row r="9" spans="1:7" ht="15" customHeight="1" x14ac:dyDescent="0.15">
      <c r="A9" s="2" t="s">
        <v>5</v>
      </c>
    </row>
    <row r="10" spans="1:7" ht="15" customHeight="1" x14ac:dyDescent="0.15">
      <c r="A10" s="2" t="s">
        <v>6</v>
      </c>
    </row>
    <row r="11" spans="1:7" ht="15" customHeight="1" x14ac:dyDescent="0.15"/>
    <row r="12" spans="1:7" ht="15" customHeight="1" x14ac:dyDescent="0.15">
      <c r="C12" s="5" t="s">
        <v>9</v>
      </c>
      <c r="D12" s="95" t="s">
        <v>35</v>
      </c>
      <c r="E12" s="95"/>
    </row>
    <row r="13" spans="1:7" ht="15" customHeight="1" x14ac:dyDescent="0.15">
      <c r="C13" s="5" t="s">
        <v>7</v>
      </c>
      <c r="D13" s="78" t="s">
        <v>36</v>
      </c>
      <c r="E13" s="95"/>
    </row>
    <row r="14" spans="1:7" ht="15" customHeight="1" x14ac:dyDescent="0.15">
      <c r="C14" s="5" t="s">
        <v>11</v>
      </c>
      <c r="D14" s="95" t="s">
        <v>37</v>
      </c>
      <c r="E14" s="95"/>
    </row>
    <row r="15" spans="1:7" ht="15" customHeight="1" x14ac:dyDescent="0.15">
      <c r="C15" s="5" t="s">
        <v>10</v>
      </c>
      <c r="D15" s="95" t="s">
        <v>38</v>
      </c>
      <c r="E15" s="95" t="s">
        <v>39</v>
      </c>
      <c r="F15" s="96" t="s">
        <v>15</v>
      </c>
    </row>
    <row r="16" spans="1:7" ht="15" customHeight="1" x14ac:dyDescent="0.15">
      <c r="C16" s="5"/>
    </row>
    <row r="17" spans="1:7" ht="15" customHeight="1" x14ac:dyDescent="0.15"/>
    <row r="18" spans="1:7" ht="18.75" customHeight="1" x14ac:dyDescent="0.15">
      <c r="A18" s="103" t="s">
        <v>84</v>
      </c>
      <c r="B18" s="103"/>
      <c r="C18" s="103"/>
      <c r="D18" s="103"/>
      <c r="E18" s="103"/>
      <c r="F18" s="103"/>
      <c r="G18" s="103"/>
    </row>
    <row r="19" spans="1:7" ht="18.75" customHeight="1" x14ac:dyDescent="0.15">
      <c r="A19" s="103"/>
      <c r="B19" s="103"/>
      <c r="C19" s="103"/>
      <c r="D19" s="103"/>
      <c r="E19" s="103"/>
      <c r="F19" s="103"/>
      <c r="G19" s="103"/>
    </row>
    <row r="20" spans="1:7" ht="19.5" customHeight="1" x14ac:dyDescent="0.15">
      <c r="A20" s="104" t="str">
        <f>"金"&amp;TEXT(F34,"#,##0")&amp;"円を概算払いにより交付されたく請求いたします。"</f>
        <v>金67,152,000円を概算払いにより交付されたく請求いたします。</v>
      </c>
      <c r="B20" s="104"/>
      <c r="C20" s="104"/>
      <c r="D20" s="104"/>
      <c r="E20" s="104"/>
      <c r="F20" s="104"/>
    </row>
    <row r="22" spans="1:7" ht="12.75" thickBot="1" x14ac:dyDescent="0.2">
      <c r="G22" s="5" t="s">
        <v>0</v>
      </c>
    </row>
    <row r="23" spans="1:7" ht="29.25" customHeight="1" thickBot="1" x14ac:dyDescent="0.2">
      <c r="A23" s="126" t="s">
        <v>19</v>
      </c>
      <c r="B23" s="36" t="s">
        <v>18</v>
      </c>
      <c r="C23" s="132" t="s">
        <v>25</v>
      </c>
      <c r="D23" s="132"/>
      <c r="E23" s="132"/>
      <c r="F23" s="132"/>
      <c r="G23" s="133"/>
    </row>
    <row r="24" spans="1:7" ht="21" customHeight="1" x14ac:dyDescent="0.15">
      <c r="A24" s="126"/>
      <c r="B24" s="127" t="s">
        <v>12</v>
      </c>
      <c r="C24" s="34" t="s">
        <v>16</v>
      </c>
      <c r="D24" s="34" t="s">
        <v>17</v>
      </c>
      <c r="E24" s="127" t="s">
        <v>13</v>
      </c>
      <c r="F24" s="130" t="s">
        <v>14</v>
      </c>
      <c r="G24" s="134" t="s">
        <v>34</v>
      </c>
    </row>
    <row r="25" spans="1:7" ht="32.25" customHeight="1" x14ac:dyDescent="0.15">
      <c r="A25" s="126"/>
      <c r="B25" s="128"/>
      <c r="C25" s="35" t="s">
        <v>32</v>
      </c>
      <c r="D25" s="35" t="s">
        <v>33</v>
      </c>
      <c r="E25" s="129"/>
      <c r="F25" s="131"/>
      <c r="G25" s="135"/>
    </row>
    <row r="26" spans="1:7" ht="18.75" customHeight="1" x14ac:dyDescent="0.15">
      <c r="A26" s="29" t="str">
        <f>IF(OR($C$23="イノベーション創出強化研究推進事業",$C$23="ムーンショット型農林水産研究開発事業",$C$23="（SIP）戦略的イノベーション創造プログラム（スマートバイオ産業・農業基盤技術）"),"直接経費","直接経費")</f>
        <v>直接経費</v>
      </c>
      <c r="B26" s="89">
        <f>SUBTOTAL(9,B27:B30)</f>
        <v>125677600</v>
      </c>
      <c r="C26" s="89">
        <f t="shared" ref="C26:D26" si="0">SUBTOTAL(9,C27:C30)</f>
        <v>18000000</v>
      </c>
      <c r="D26" s="89">
        <f t="shared" si="0"/>
        <v>42052000</v>
      </c>
      <c r="E26" s="147"/>
      <c r="F26" s="150"/>
      <c r="G26" s="136">
        <f>F34/B34</f>
        <v>0.48823259973389754</v>
      </c>
    </row>
    <row r="27" spans="1:7" ht="18.75" customHeight="1" x14ac:dyDescent="0.15">
      <c r="A27" s="30" t="str">
        <f>IF(OR($C$23="イノベーション創出強化研究推進事業",$C$23="ムーンショット型農林水産研究開発事業",$C$23="（SIP）戦略的イノベーション創造プログラム（スマートバイオ産業・農業基盤技術）"),"物品費","人件費")</f>
        <v>物品費</v>
      </c>
      <c r="B27" s="90">
        <v>38869000</v>
      </c>
      <c r="C27" s="90">
        <v>10000000</v>
      </c>
      <c r="D27" s="90">
        <v>15000000</v>
      </c>
      <c r="E27" s="148"/>
      <c r="F27" s="151"/>
      <c r="G27" s="137"/>
    </row>
    <row r="28" spans="1:7" ht="18.75" customHeight="1" x14ac:dyDescent="0.15">
      <c r="A28" s="30" t="str">
        <f>IF(OR($C$23="イノベーション創出強化研究推進事業",$C$23="ムーンショット型農林水産研究開発事業",$C$23="（SIP）戦略的イノベーション創造プログラム（スマートバイオ産業・農業基盤技術）"),"人件費･謝金","謝金")</f>
        <v>人件費･謝金</v>
      </c>
      <c r="B28" s="90">
        <v>52000</v>
      </c>
      <c r="C28" s="90">
        <v>0</v>
      </c>
      <c r="D28" s="90">
        <v>52000</v>
      </c>
      <c r="E28" s="148"/>
      <c r="F28" s="151"/>
      <c r="G28" s="137"/>
    </row>
    <row r="29" spans="1:7" ht="18.75" customHeight="1" x14ac:dyDescent="0.15">
      <c r="A29" s="30" t="str">
        <f>IF(OR($C$23="イノベーション創出強化研究推進事業",$C$23="ムーンショット型農林水産研究開発事業",$C$23="（SIP）戦略的イノベーション創造プログラム（スマートバイオ産業・農業基盤技術）"),"旅費","旅費")</f>
        <v>旅費</v>
      </c>
      <c r="B29" s="90">
        <v>21472700</v>
      </c>
      <c r="C29" s="90">
        <v>3000000</v>
      </c>
      <c r="D29" s="90">
        <v>7000000</v>
      </c>
      <c r="E29" s="148"/>
      <c r="F29" s="151"/>
      <c r="G29" s="137"/>
    </row>
    <row r="30" spans="1:7" ht="18.75" customHeight="1" x14ac:dyDescent="0.15">
      <c r="A30" s="30" t="str">
        <f>IF(OR($C$23="イノベーション創出強化研究推進事業",$C$23="ムーンショット型農林水産研究開発事業",$C$23="（SIP）戦略的イノベーション創造プログラム（スマートバイオ産業・農業基盤技術）"),"その他","試験研究費")</f>
        <v>その他</v>
      </c>
      <c r="B30" s="90">
        <v>65283900</v>
      </c>
      <c r="C30" s="90">
        <v>5000000</v>
      </c>
      <c r="D30" s="90">
        <v>20000000</v>
      </c>
      <c r="E30" s="148"/>
      <c r="F30" s="151"/>
      <c r="G30" s="137"/>
    </row>
    <row r="31" spans="1:7" ht="18.75" customHeight="1" x14ac:dyDescent="0.15">
      <c r="A31" s="31" t="str">
        <f>IF(OR($C$23="イノベーション創出強化研究推進事業",$C$23="ムーンショット型農林水産研究開発事業",$C$23="（SIP）戦略的イノベーション創造プログラム（スマートバイオ産業・農業基盤技術）"),"間接経費","間接的経費")</f>
        <v>間接経費</v>
      </c>
      <c r="B31" s="90">
        <v>7976500</v>
      </c>
      <c r="C31" s="90">
        <v>1000000</v>
      </c>
      <c r="D31" s="90">
        <v>5000000</v>
      </c>
      <c r="E31" s="148"/>
      <c r="F31" s="151"/>
      <c r="G31" s="137"/>
    </row>
    <row r="32" spans="1:7" ht="18.75" customHeight="1" x14ac:dyDescent="0.15">
      <c r="A32" s="31" t="str">
        <f>IF(OR($C$23="イノベーション創出強化研究推進事業",$C$23="ムーンショット型農林水産研究開発事業",$C$23="（SIP）戦略的イノベーション創造プログラム（スマートバイオ産業・農業基盤技術）"),"","消費税等相当額")</f>
        <v/>
      </c>
      <c r="B32" s="90">
        <v>3886900</v>
      </c>
      <c r="C32" s="90">
        <v>100000</v>
      </c>
      <c r="D32" s="90">
        <v>1000000</v>
      </c>
      <c r="E32" s="148"/>
      <c r="F32" s="151"/>
      <c r="G32" s="137"/>
    </row>
    <row r="33" spans="1:8" ht="18.75" customHeight="1" x14ac:dyDescent="0.15">
      <c r="A33" s="32"/>
      <c r="B33" s="91"/>
      <c r="C33" s="91"/>
      <c r="D33" s="91"/>
      <c r="E33" s="149"/>
      <c r="F33" s="152"/>
      <c r="G33" s="137"/>
    </row>
    <row r="34" spans="1:8" ht="25.5" customHeight="1" thickBot="1" x14ac:dyDescent="0.2">
      <c r="A34" s="33" t="s">
        <v>1</v>
      </c>
      <c r="B34" s="92">
        <f>SUBTOTAL(9,B26:B33)</f>
        <v>137541000</v>
      </c>
      <c r="C34" s="92">
        <f>SUBTOTAL(9,C26:C33)</f>
        <v>19100000</v>
      </c>
      <c r="D34" s="92">
        <f>SUBTOTAL(9,D26:D33)</f>
        <v>48052000</v>
      </c>
      <c r="E34" s="93">
        <v>0</v>
      </c>
      <c r="F34" s="94">
        <f>(C34+D34)-E34</f>
        <v>67152000</v>
      </c>
      <c r="G34" s="138"/>
    </row>
    <row r="35" spans="1:8" ht="25.5" customHeight="1" x14ac:dyDescent="0.15">
      <c r="A35" s="139" t="s">
        <v>30</v>
      </c>
      <c r="B35" s="141" t="s">
        <v>40</v>
      </c>
      <c r="C35" s="142"/>
      <c r="D35" s="142"/>
      <c r="E35" s="142"/>
      <c r="F35" s="142"/>
      <c r="G35" s="143"/>
    </row>
    <row r="36" spans="1:8" ht="25.5" customHeight="1" thickBot="1" x14ac:dyDescent="0.2">
      <c r="A36" s="140"/>
      <c r="B36" s="144"/>
      <c r="C36" s="145"/>
      <c r="D36" s="145"/>
      <c r="E36" s="145"/>
      <c r="F36" s="145"/>
      <c r="G36" s="146"/>
    </row>
    <row r="37" spans="1:8" ht="16.5" customHeight="1" x14ac:dyDescent="0.15">
      <c r="A37" s="24"/>
      <c r="B37" s="25"/>
      <c r="C37" s="25"/>
      <c r="D37" s="25"/>
      <c r="E37" s="25"/>
      <c r="F37" s="25"/>
      <c r="G37" s="25"/>
    </row>
    <row r="38" spans="1:8" ht="12.75" customHeight="1" x14ac:dyDescent="0.15">
      <c r="A38" s="24"/>
      <c r="B38" s="25"/>
      <c r="C38" s="25"/>
      <c r="D38" s="25"/>
      <c r="E38" s="25"/>
      <c r="F38" s="25"/>
      <c r="G38" s="25"/>
    </row>
    <row r="39" spans="1:8" ht="6" customHeight="1" thickBot="1" x14ac:dyDescent="0.2"/>
    <row r="40" spans="1:8" s="26" customFormat="1" ht="15" customHeight="1" x14ac:dyDescent="0.15">
      <c r="A40" s="39" t="s">
        <v>42</v>
      </c>
      <c r="B40" s="39" t="s">
        <v>41</v>
      </c>
      <c r="C40" s="39"/>
      <c r="D40" s="39"/>
      <c r="E40" s="39"/>
      <c r="F40" s="39"/>
      <c r="G40" s="39"/>
    </row>
    <row r="41" spans="1:8" s="26" customFormat="1" ht="15" customHeight="1" x14ac:dyDescent="0.15">
      <c r="A41" s="40"/>
      <c r="B41" s="40" t="s">
        <v>46</v>
      </c>
      <c r="C41" s="40"/>
      <c r="D41" s="40"/>
      <c r="E41" s="40"/>
      <c r="F41" s="40"/>
      <c r="G41" s="40"/>
      <c r="H41" s="28"/>
    </row>
    <row r="42" spans="1:8" s="26" customFormat="1" ht="15" customHeight="1" x14ac:dyDescent="0.15">
      <c r="A42" s="41" t="s">
        <v>43</v>
      </c>
      <c r="B42" s="41" t="s">
        <v>89</v>
      </c>
      <c r="C42" s="41"/>
      <c r="D42" s="41"/>
      <c r="E42" s="42" t="s">
        <v>51</v>
      </c>
      <c r="F42" s="43"/>
      <c r="G42" s="43"/>
    </row>
    <row r="43" spans="1:8" s="26" customFormat="1" ht="15" customHeight="1" x14ac:dyDescent="0.15">
      <c r="A43" s="44" t="s">
        <v>44</v>
      </c>
      <c r="B43" s="98" t="s">
        <v>90</v>
      </c>
      <c r="C43" s="44"/>
      <c r="D43" s="44"/>
      <c r="E43" s="45" t="s">
        <v>52</v>
      </c>
      <c r="F43" s="46"/>
      <c r="G43" s="46"/>
    </row>
    <row r="44" spans="1:8" s="26" customFormat="1" ht="15" customHeight="1" x14ac:dyDescent="0.15">
      <c r="A44" s="47" t="s">
        <v>45</v>
      </c>
      <c r="B44" s="47" t="s">
        <v>56</v>
      </c>
      <c r="C44" s="47"/>
      <c r="D44" s="47"/>
      <c r="E44" s="41"/>
      <c r="F44" s="41"/>
      <c r="G44" s="41"/>
    </row>
    <row r="45" spans="1:8" s="26" customFormat="1" ht="15" customHeight="1" x14ac:dyDescent="0.15">
      <c r="A45" s="100" t="s">
        <v>91</v>
      </c>
      <c r="B45" s="100" t="s">
        <v>92</v>
      </c>
      <c r="C45" s="100"/>
      <c r="D45" s="100"/>
      <c r="E45" s="100"/>
      <c r="F45" s="100"/>
      <c r="G45" s="100"/>
    </row>
    <row r="46" spans="1:8" s="26" customFormat="1" ht="15" customHeight="1" x14ac:dyDescent="0.15">
      <c r="A46" s="48" t="s">
        <v>59</v>
      </c>
      <c r="B46" s="48"/>
      <c r="C46" s="48"/>
      <c r="D46" s="48"/>
      <c r="E46" s="99"/>
      <c r="F46" s="99"/>
      <c r="G46" s="99"/>
    </row>
    <row r="47" spans="1:8" s="26" customFormat="1" ht="15" customHeight="1" x14ac:dyDescent="0.15">
      <c r="A47" s="40"/>
      <c r="B47" s="40" t="s">
        <v>60</v>
      </c>
      <c r="C47" s="40"/>
      <c r="D47" s="40"/>
      <c r="E47" s="40"/>
      <c r="F47" s="40"/>
      <c r="G47" s="40"/>
    </row>
    <row r="48" spans="1:8" s="26" customFormat="1" ht="15" customHeight="1" x14ac:dyDescent="0.15">
      <c r="A48" s="40"/>
      <c r="B48" s="40" t="s">
        <v>66</v>
      </c>
      <c r="C48" s="40"/>
      <c r="D48" s="40"/>
      <c r="E48" s="40"/>
      <c r="F48" s="40"/>
      <c r="G48" s="40"/>
    </row>
    <row r="49" spans="1:7" s="26" customFormat="1" ht="15" customHeight="1" x14ac:dyDescent="0.15">
      <c r="A49" s="40"/>
      <c r="B49" s="40" t="s">
        <v>81</v>
      </c>
      <c r="C49" s="40"/>
      <c r="D49" s="40"/>
      <c r="E49" s="40"/>
      <c r="F49" s="40"/>
      <c r="G49" s="40"/>
    </row>
    <row r="50" spans="1:7" s="26" customFormat="1" ht="15" customHeight="1" x14ac:dyDescent="0.15">
      <c r="A50" s="49"/>
      <c r="B50" s="77" t="s">
        <v>82</v>
      </c>
      <c r="C50" s="49"/>
      <c r="D50" s="49"/>
      <c r="E50" s="49"/>
      <c r="F50" s="49"/>
      <c r="G50" s="49"/>
    </row>
    <row r="51" spans="1:7" s="26" customFormat="1" ht="15" customHeight="1" x14ac:dyDescent="0.15">
      <c r="A51" s="47" t="s">
        <v>47</v>
      </c>
      <c r="B51" s="47" t="s">
        <v>48</v>
      </c>
      <c r="C51" s="47"/>
      <c r="D51" s="47"/>
      <c r="E51" s="47"/>
      <c r="F51" s="47"/>
      <c r="G51" s="47"/>
    </row>
    <row r="52" spans="1:7" s="26" customFormat="1" ht="15" customHeight="1" x14ac:dyDescent="0.15">
      <c r="A52" s="47"/>
      <c r="B52" s="45" t="s">
        <v>62</v>
      </c>
      <c r="C52" s="47"/>
      <c r="D52" s="47"/>
      <c r="E52" s="47"/>
      <c r="F52" s="47"/>
      <c r="G52" s="47"/>
    </row>
    <row r="53" spans="1:7" s="26" customFormat="1" ht="15" customHeight="1" x14ac:dyDescent="0.15">
      <c r="A53" s="47"/>
      <c r="B53" s="45" t="s">
        <v>61</v>
      </c>
      <c r="C53" s="47"/>
      <c r="D53" s="47"/>
      <c r="E53" s="47"/>
      <c r="F53" s="47"/>
      <c r="G53" s="47"/>
    </row>
    <row r="54" spans="1:7" s="26" customFormat="1" ht="15" customHeight="1" x14ac:dyDescent="0.15">
      <c r="A54" s="47"/>
      <c r="B54" s="45" t="s">
        <v>67</v>
      </c>
      <c r="C54" s="47"/>
      <c r="D54" s="47"/>
      <c r="E54" s="47"/>
      <c r="F54" s="47"/>
      <c r="G54" s="47"/>
    </row>
    <row r="55" spans="1:7" s="26" customFormat="1" ht="15" customHeight="1" x14ac:dyDescent="0.15">
      <c r="A55" s="47"/>
      <c r="B55" s="45" t="s">
        <v>63</v>
      </c>
      <c r="C55" s="47"/>
      <c r="D55" s="47"/>
      <c r="E55" s="47"/>
      <c r="F55" s="47"/>
      <c r="G55" s="47"/>
    </row>
    <row r="56" spans="1:7" s="26" customFormat="1" ht="15" customHeight="1" x14ac:dyDescent="0.15">
      <c r="A56" s="47"/>
      <c r="B56" s="76" t="s">
        <v>83</v>
      </c>
      <c r="C56" s="47"/>
      <c r="D56" s="47"/>
      <c r="E56" s="47"/>
      <c r="F56" s="47"/>
      <c r="G56" s="47"/>
    </row>
    <row r="57" spans="1:7" s="26" customFormat="1" ht="15" customHeight="1" x14ac:dyDescent="0.15">
      <c r="A57" s="47"/>
      <c r="B57" s="97" t="s">
        <v>88</v>
      </c>
      <c r="C57" s="47"/>
      <c r="D57" s="47"/>
      <c r="E57" s="47"/>
      <c r="F57" s="47"/>
      <c r="G57" s="47"/>
    </row>
    <row r="58" spans="1:7" s="26" customFormat="1" ht="15" customHeight="1" x14ac:dyDescent="0.15">
      <c r="A58" s="44" t="s">
        <v>49</v>
      </c>
      <c r="B58" s="44" t="s">
        <v>31</v>
      </c>
      <c r="C58" s="44"/>
      <c r="D58" s="44"/>
      <c r="E58" s="44"/>
      <c r="F58" s="44"/>
      <c r="G58" s="44"/>
    </row>
    <row r="59" spans="1:7" s="26" customFormat="1" ht="15" customHeight="1" x14ac:dyDescent="0.15">
      <c r="A59" s="47" t="s">
        <v>50</v>
      </c>
      <c r="B59" s="47" t="s">
        <v>58</v>
      </c>
      <c r="C59" s="47"/>
      <c r="D59" s="47"/>
      <c r="E59" s="47"/>
      <c r="F59" s="47"/>
      <c r="G59" s="47"/>
    </row>
    <row r="60" spans="1:7" s="26" customFormat="1" ht="15" customHeight="1" x14ac:dyDescent="0.15">
      <c r="A60" s="47"/>
      <c r="B60" s="47" t="s">
        <v>57</v>
      </c>
      <c r="C60" s="47"/>
      <c r="D60" s="47"/>
      <c r="E60" s="47"/>
      <c r="F60" s="47"/>
      <c r="G60" s="47"/>
    </row>
    <row r="61" spans="1:7" s="26" customFormat="1" ht="15" customHeight="1" x14ac:dyDescent="0.15">
      <c r="A61" s="48" t="s">
        <v>64</v>
      </c>
      <c r="B61" s="48" t="s">
        <v>53</v>
      </c>
      <c r="C61" s="48"/>
      <c r="D61" s="48"/>
      <c r="E61" s="48"/>
      <c r="F61" s="48"/>
      <c r="G61" s="48"/>
    </row>
    <row r="62" spans="1:7" s="26" customFormat="1" ht="15" customHeight="1" x14ac:dyDescent="0.15">
      <c r="A62" s="40"/>
      <c r="B62" s="40" t="s">
        <v>65</v>
      </c>
      <c r="C62" s="40"/>
      <c r="D62" s="40"/>
      <c r="E62" s="40"/>
      <c r="F62" s="40"/>
      <c r="G62" s="40"/>
    </row>
    <row r="63" spans="1:7" s="26" customFormat="1" ht="15" customHeight="1" thickBot="1" x14ac:dyDescent="0.2">
      <c r="A63" s="50"/>
      <c r="B63" s="50" t="s">
        <v>54</v>
      </c>
      <c r="C63" s="50"/>
      <c r="D63" s="50"/>
      <c r="E63" s="50"/>
      <c r="F63" s="50"/>
      <c r="G63" s="50"/>
    </row>
    <row r="64" spans="1:7" ht="13.5" customHeight="1" x14ac:dyDescent="0.15">
      <c r="A64" s="18"/>
      <c r="B64" s="18"/>
      <c r="C64" s="19"/>
      <c r="D64" s="9"/>
    </row>
    <row r="65" spans="1:3" x14ac:dyDescent="0.15">
      <c r="A65" s="18"/>
      <c r="B65" s="18"/>
      <c r="C65" s="18"/>
    </row>
    <row r="66" spans="1:3" x14ac:dyDescent="0.15">
      <c r="A66" s="18"/>
      <c r="B66" s="18"/>
      <c r="C66" s="18"/>
    </row>
    <row r="67" spans="1:3" x14ac:dyDescent="0.15">
      <c r="A67" s="18"/>
      <c r="B67" s="18"/>
      <c r="C67" s="18"/>
    </row>
    <row r="70" spans="1:3" hidden="1" x14ac:dyDescent="0.15">
      <c r="A70" s="10" t="s">
        <v>27</v>
      </c>
    </row>
    <row r="71" spans="1:3" hidden="1" x14ac:dyDescent="0.15">
      <c r="A71" s="10" t="s">
        <v>28</v>
      </c>
    </row>
    <row r="72" spans="1:3" hidden="1" x14ac:dyDescent="0.15">
      <c r="A72" s="10" t="s">
        <v>29</v>
      </c>
    </row>
    <row r="73" spans="1:3" hidden="1" x14ac:dyDescent="0.15">
      <c r="A73" s="10" t="s">
        <v>20</v>
      </c>
    </row>
    <row r="74" spans="1:3" hidden="1" x14ac:dyDescent="0.15">
      <c r="A74" s="10" t="s">
        <v>21</v>
      </c>
    </row>
    <row r="75" spans="1:3" hidden="1" x14ac:dyDescent="0.15">
      <c r="A75" s="10" t="s">
        <v>22</v>
      </c>
    </row>
    <row r="76" spans="1:3" hidden="1" x14ac:dyDescent="0.15">
      <c r="A76" s="10" t="s">
        <v>23</v>
      </c>
    </row>
    <row r="77" spans="1:3" hidden="1" x14ac:dyDescent="0.15">
      <c r="A77" s="10" t="s">
        <v>24</v>
      </c>
    </row>
    <row r="78" spans="1:3" hidden="1" x14ac:dyDescent="0.15">
      <c r="A78" s="10" t="s">
        <v>25</v>
      </c>
    </row>
    <row r="79" spans="1:3" hidden="1" x14ac:dyDescent="0.15">
      <c r="A79" s="10" t="s">
        <v>26</v>
      </c>
    </row>
    <row r="80" spans="1:3" s="22" customFormat="1" ht="11.25" x14ac:dyDescent="0.15"/>
    <row r="81" s="23" customFormat="1" ht="10.5" x14ac:dyDescent="0.15"/>
    <row r="82" s="23" customFormat="1" ht="10.5" x14ac:dyDescent="0.15"/>
    <row r="83" s="23" customFormat="1" ht="10.5" x14ac:dyDescent="0.15"/>
    <row r="84" s="23" customFormat="1" ht="10.5" x14ac:dyDescent="0.15"/>
    <row r="85" s="23" customFormat="1" ht="10.5" x14ac:dyDescent="0.15"/>
    <row r="86" s="23" customFormat="1" ht="10.5" x14ac:dyDescent="0.15"/>
  </sheetData>
  <protectedRanges>
    <protectedRange sqref="A26:A33 B26:D26" name="範囲1"/>
  </protectedRanges>
  <mergeCells count="15">
    <mergeCell ref="G26:G34"/>
    <mergeCell ref="A35:A36"/>
    <mergeCell ref="B35:G36"/>
    <mergeCell ref="E26:E33"/>
    <mergeCell ref="F26:F33"/>
    <mergeCell ref="A18:G19"/>
    <mergeCell ref="F7:G7"/>
    <mergeCell ref="A4:G4"/>
    <mergeCell ref="A23:A25"/>
    <mergeCell ref="B24:B25"/>
    <mergeCell ref="E24:E25"/>
    <mergeCell ref="F24:F25"/>
    <mergeCell ref="A20:F20"/>
    <mergeCell ref="C23:G23"/>
    <mergeCell ref="G24:G25"/>
  </mergeCells>
  <phoneticPr fontId="3"/>
  <dataValidations count="1">
    <dataValidation type="list" imeMode="hiragana" allowBlank="1" sqref="C23" xr:uid="{00000000-0002-0000-0100-000000000000}">
      <formula1>$A$70:$A$79</formula1>
    </dataValidation>
  </dataValidation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6DE8-9AEC-4389-82C1-EAE835D9F00F}">
  <dimension ref="A1:P76"/>
  <sheetViews>
    <sheetView topLeftCell="A16" zoomScale="115" zoomScaleNormal="115" zoomScaleSheetLayoutView="80" workbookViewId="0">
      <selection activeCell="C26" sqref="C26"/>
    </sheetView>
  </sheetViews>
  <sheetFormatPr defaultColWidth="9.33203125" defaultRowHeight="12" x14ac:dyDescent="0.15"/>
  <cols>
    <col min="1" max="1" width="21.5" style="51" customWidth="1"/>
    <col min="2" max="2" width="17.83203125" style="51" customWidth="1"/>
    <col min="3" max="3" width="20" style="51" customWidth="1"/>
    <col min="4" max="4" width="20.6640625" style="51" customWidth="1"/>
    <col min="5" max="6" width="17.83203125" style="51" customWidth="1"/>
    <col min="7" max="7" width="11.33203125" style="51" customWidth="1"/>
    <col min="8" max="8" width="1.5" style="51" customWidth="1"/>
    <col min="9" max="9" width="1.5" style="54" customWidth="1"/>
    <col min="10" max="10" width="21.5" style="51" customWidth="1"/>
    <col min="11" max="11" width="17.83203125" style="51" customWidth="1"/>
    <col min="12" max="12" width="20" style="51" customWidth="1"/>
    <col min="13" max="13" width="20.6640625" style="51" customWidth="1"/>
    <col min="14" max="15" width="17.83203125" style="51" customWidth="1"/>
    <col min="16" max="16" width="11.33203125" style="51" customWidth="1"/>
    <col min="17" max="16384" width="9.33203125" style="51"/>
  </cols>
  <sheetData>
    <row r="1" spans="1:16" x14ac:dyDescent="0.15">
      <c r="A1" s="57" t="s">
        <v>2</v>
      </c>
      <c r="J1" s="57" t="s">
        <v>2</v>
      </c>
    </row>
    <row r="2" spans="1:16" x14ac:dyDescent="0.15">
      <c r="A2" s="58"/>
      <c r="G2" s="27" t="s">
        <v>55</v>
      </c>
      <c r="J2" s="58"/>
      <c r="P2" s="27" t="s">
        <v>55</v>
      </c>
    </row>
    <row r="4" spans="1:16" ht="25.5" customHeight="1" x14ac:dyDescent="0.15">
      <c r="A4" s="153" t="s">
        <v>3</v>
      </c>
      <c r="B4" s="153"/>
      <c r="C4" s="153"/>
      <c r="D4" s="153"/>
      <c r="E4" s="153"/>
      <c r="F4" s="153"/>
      <c r="G4" s="153"/>
      <c r="J4" s="153" t="s">
        <v>3</v>
      </c>
      <c r="K4" s="153"/>
      <c r="L4" s="153"/>
      <c r="M4" s="153"/>
      <c r="N4" s="153"/>
      <c r="O4" s="153"/>
      <c r="P4" s="153"/>
    </row>
    <row r="5" spans="1:16" x14ac:dyDescent="0.15">
      <c r="A5" s="59"/>
      <c r="B5" s="59"/>
      <c r="C5" s="59"/>
      <c r="D5" s="59"/>
      <c r="E5" s="59"/>
      <c r="F5" s="59"/>
      <c r="J5" s="59"/>
      <c r="K5" s="59"/>
      <c r="L5" s="59"/>
      <c r="M5" s="59"/>
      <c r="N5" s="59"/>
      <c r="O5" s="59"/>
    </row>
    <row r="7" spans="1:16" x14ac:dyDescent="0.15">
      <c r="F7" s="154">
        <v>44022</v>
      </c>
      <c r="G7" s="154"/>
      <c r="O7" s="154">
        <v>44208</v>
      </c>
      <c r="P7" s="154"/>
    </row>
    <row r="8" spans="1:16" x14ac:dyDescent="0.15">
      <c r="F8" s="60"/>
      <c r="O8" s="60"/>
    </row>
    <row r="9" spans="1:16" ht="15" customHeight="1" x14ac:dyDescent="0.15"/>
    <row r="10" spans="1:16" ht="15" customHeight="1" x14ac:dyDescent="0.15">
      <c r="A10" s="51" t="s">
        <v>5</v>
      </c>
      <c r="J10" s="51" t="s">
        <v>5</v>
      </c>
    </row>
    <row r="11" spans="1:16" ht="15" customHeight="1" x14ac:dyDescent="0.15">
      <c r="A11" s="51" t="s">
        <v>6</v>
      </c>
      <c r="J11" s="51" t="s">
        <v>6</v>
      </c>
    </row>
    <row r="12" spans="1:16" ht="15" customHeight="1" x14ac:dyDescent="0.15"/>
    <row r="13" spans="1:16" ht="15" customHeight="1" x14ac:dyDescent="0.15">
      <c r="C13" s="60" t="s">
        <v>9</v>
      </c>
      <c r="D13" s="78" t="s">
        <v>35</v>
      </c>
      <c r="L13" s="60" t="s">
        <v>9</v>
      </c>
      <c r="M13" s="78" t="s">
        <v>35</v>
      </c>
    </row>
    <row r="14" spans="1:16" ht="15" customHeight="1" x14ac:dyDescent="0.15">
      <c r="C14" s="60" t="s">
        <v>7</v>
      </c>
      <c r="D14" s="78" t="s">
        <v>36</v>
      </c>
      <c r="L14" s="60" t="s">
        <v>7</v>
      </c>
      <c r="M14" s="78" t="s">
        <v>36</v>
      </c>
    </row>
    <row r="15" spans="1:16" ht="15" customHeight="1" x14ac:dyDescent="0.15">
      <c r="C15" s="60" t="s">
        <v>11</v>
      </c>
      <c r="D15" s="78" t="s">
        <v>37</v>
      </c>
      <c r="E15" s="6"/>
      <c r="L15" s="60" t="s">
        <v>11</v>
      </c>
      <c r="M15" s="78" t="s">
        <v>37</v>
      </c>
      <c r="N15" s="6"/>
    </row>
    <row r="16" spans="1:16" ht="15" customHeight="1" x14ac:dyDescent="0.15">
      <c r="C16" s="60" t="s">
        <v>10</v>
      </c>
      <c r="D16" s="78" t="s">
        <v>38</v>
      </c>
      <c r="E16" s="78" t="s">
        <v>39</v>
      </c>
      <c r="F16" s="83" t="s">
        <v>15</v>
      </c>
      <c r="L16" s="60" t="s">
        <v>10</v>
      </c>
      <c r="M16" s="78" t="s">
        <v>38</v>
      </c>
      <c r="N16" s="78" t="s">
        <v>39</v>
      </c>
      <c r="O16" s="83" t="s">
        <v>15</v>
      </c>
    </row>
    <row r="17" spans="1:16" ht="15" customHeight="1" x14ac:dyDescent="0.15">
      <c r="C17" s="60"/>
      <c r="L17" s="60"/>
    </row>
    <row r="18" spans="1:16" ht="15" customHeight="1" x14ac:dyDescent="0.15"/>
    <row r="19" spans="1:16" ht="18.75" customHeight="1" x14ac:dyDescent="0.15">
      <c r="A19" s="155" t="s">
        <v>84</v>
      </c>
      <c r="B19" s="155"/>
      <c r="C19" s="155"/>
      <c r="D19" s="155"/>
      <c r="E19" s="155"/>
      <c r="F19" s="155"/>
      <c r="G19" s="155"/>
      <c r="J19" s="155" t="s">
        <v>87</v>
      </c>
      <c r="K19" s="155"/>
      <c r="L19" s="155"/>
      <c r="M19" s="155"/>
      <c r="N19" s="155"/>
      <c r="O19" s="155"/>
      <c r="P19" s="155"/>
    </row>
    <row r="20" spans="1:16" ht="18.75" customHeight="1" x14ac:dyDescent="0.15">
      <c r="A20" s="155"/>
      <c r="B20" s="155"/>
      <c r="C20" s="155"/>
      <c r="D20" s="155"/>
      <c r="E20" s="155"/>
      <c r="F20" s="155"/>
      <c r="G20" s="155"/>
      <c r="J20" s="155"/>
      <c r="K20" s="155"/>
      <c r="L20" s="155"/>
      <c r="M20" s="155"/>
      <c r="N20" s="155"/>
      <c r="O20" s="155"/>
      <c r="P20" s="155"/>
    </row>
    <row r="21" spans="1:16" ht="19.5" customHeight="1" x14ac:dyDescent="0.15">
      <c r="A21" s="156" t="str">
        <f>"金"&amp;TEXT(F35,"#,##0")&amp;"円を概算払いにより交付されたく請求いたします。"</f>
        <v>金2,900,000円を概算払いにより交付されたく請求いたします。</v>
      </c>
      <c r="B21" s="156"/>
      <c r="C21" s="156"/>
      <c r="D21" s="156"/>
      <c r="E21" s="156"/>
      <c r="F21" s="156"/>
      <c r="J21" s="156" t="str">
        <f>"金"&amp;TEXT(O35,"#,##0")&amp;"円を概算払いにより交付されたく請求いたします。"</f>
        <v>金3,600,000円を概算払いにより交付されたく請求いたします。</v>
      </c>
      <c r="K21" s="156"/>
      <c r="L21" s="156"/>
      <c r="M21" s="156"/>
      <c r="N21" s="156"/>
      <c r="O21" s="156"/>
    </row>
    <row r="23" spans="1:16" x14ac:dyDescent="0.15">
      <c r="G23" s="60" t="s">
        <v>0</v>
      </c>
      <c r="P23" s="60" t="s">
        <v>0</v>
      </c>
    </row>
    <row r="24" spans="1:16" ht="29.25" customHeight="1" x14ac:dyDescent="0.15">
      <c r="A24" s="157" t="s">
        <v>19</v>
      </c>
      <c r="B24" s="75" t="s">
        <v>18</v>
      </c>
      <c r="C24" s="158" t="s">
        <v>25</v>
      </c>
      <c r="D24" s="158"/>
      <c r="E24" s="158"/>
      <c r="F24" s="158"/>
      <c r="G24" s="159"/>
      <c r="J24" s="157" t="s">
        <v>19</v>
      </c>
      <c r="K24" s="74" t="s">
        <v>18</v>
      </c>
      <c r="L24" s="159" t="s">
        <v>25</v>
      </c>
      <c r="M24" s="159"/>
      <c r="N24" s="159"/>
      <c r="O24" s="159"/>
      <c r="P24" s="159"/>
    </row>
    <row r="25" spans="1:16" ht="21" customHeight="1" x14ac:dyDescent="0.15">
      <c r="A25" s="157"/>
      <c r="B25" s="160" t="s">
        <v>12</v>
      </c>
      <c r="C25" s="72" t="s">
        <v>16</v>
      </c>
      <c r="D25" s="72" t="s">
        <v>17</v>
      </c>
      <c r="E25" s="160" t="s">
        <v>13</v>
      </c>
      <c r="F25" s="163" t="s">
        <v>14</v>
      </c>
      <c r="G25" s="165" t="s">
        <v>34</v>
      </c>
      <c r="J25" s="157"/>
      <c r="K25" s="160" t="s">
        <v>12</v>
      </c>
      <c r="L25" s="72" t="s">
        <v>16</v>
      </c>
      <c r="M25" s="72" t="s">
        <v>17</v>
      </c>
      <c r="N25" s="160" t="s">
        <v>13</v>
      </c>
      <c r="O25" s="160" t="s">
        <v>14</v>
      </c>
      <c r="P25" s="165" t="s">
        <v>34</v>
      </c>
    </row>
    <row r="26" spans="1:16" ht="32.25" customHeight="1" x14ac:dyDescent="0.15">
      <c r="A26" s="157"/>
      <c r="B26" s="161"/>
      <c r="C26" s="73" t="s">
        <v>32</v>
      </c>
      <c r="D26" s="73" t="s">
        <v>33</v>
      </c>
      <c r="E26" s="162"/>
      <c r="F26" s="164"/>
      <c r="G26" s="166"/>
      <c r="J26" s="157"/>
      <c r="K26" s="162"/>
      <c r="L26" s="73" t="s">
        <v>68</v>
      </c>
      <c r="M26" s="73" t="s">
        <v>69</v>
      </c>
      <c r="N26" s="162"/>
      <c r="O26" s="162"/>
      <c r="P26" s="166"/>
    </row>
    <row r="27" spans="1:16" ht="18.75" customHeight="1" x14ac:dyDescent="0.15">
      <c r="A27" s="29" t="str">
        <f>IF(OR($C$24="イノベーション創出強化研究推進事業",$C$24="ムーンショット型農林水産研究開発事業",$C$24="（SIP）戦略的イノベーション創造プログラム（スマートバイオ産業・農業基盤技術）"),"直接経費","直接経費")</f>
        <v>直接経費</v>
      </c>
      <c r="B27" s="80">
        <f>SUBTOTAL(9,B28:B31)</f>
        <v>5000000</v>
      </c>
      <c r="C27" s="80">
        <f t="shared" ref="C27:D27" si="0">SUBTOTAL(9,C28:C31)</f>
        <v>900000</v>
      </c>
      <c r="D27" s="80">
        <f t="shared" si="0"/>
        <v>1500000</v>
      </c>
      <c r="E27" s="167"/>
      <c r="F27" s="170"/>
      <c r="G27" s="173">
        <f>F35/B35</f>
        <v>0.44615384615384618</v>
      </c>
      <c r="J27" s="29" t="str">
        <f>IF(OR($C$24="イノベーション創出強化研究推進事業",$C$24="ムーンショット型農林水産研究開発事業",$C$24="（SIP）戦略的イノベーション創造プログラム（スマートバイオ産業・農業基盤技術）"),"直接経費","直接経費")</f>
        <v>直接経費</v>
      </c>
      <c r="K27" s="84">
        <f>SUBTOTAL(9,K28:K31)</f>
        <v>5000000</v>
      </c>
      <c r="L27" s="84">
        <f t="shared" ref="L27:M27" si="1">SUBTOTAL(9,L28:L31)</f>
        <v>2750000</v>
      </c>
      <c r="M27" s="84">
        <f t="shared" si="1"/>
        <v>2250000</v>
      </c>
      <c r="N27" s="168"/>
      <c r="O27" s="168"/>
      <c r="P27" s="174">
        <f>O35/K35</f>
        <v>0.55384615384615388</v>
      </c>
    </row>
    <row r="28" spans="1:16" ht="18.75" customHeight="1" x14ac:dyDescent="0.15">
      <c r="A28" s="30" t="str">
        <f>IF(OR($C$24="イノベーション創出強化研究推進事業",$C$24="ムーンショット型農林水産研究開発事業",$C$24="（SIP）戦略的イノベーション創造プログラム（スマートバイオ産業・農業基盤技術）"),"物品費","人件費")</f>
        <v>物品費</v>
      </c>
      <c r="B28" s="84">
        <v>1000000</v>
      </c>
      <c r="C28" s="84">
        <v>300000</v>
      </c>
      <c r="D28" s="84">
        <v>200000</v>
      </c>
      <c r="E28" s="168"/>
      <c r="F28" s="171"/>
      <c r="G28" s="174"/>
      <c r="J28" s="30" t="str">
        <f>IF(OR($C$24="イノベーション創出強化研究推進事業",$C$24="ムーンショット型農林水産研究開発事業",$C$24="（SIP）戦略的イノベーション創造プログラム（スマートバイオ産業・農業基盤技術）"),"物品費","人件費")</f>
        <v>物品費</v>
      </c>
      <c r="K28" s="84">
        <v>1000000</v>
      </c>
      <c r="L28" s="84">
        <f>C28+D28+100000</f>
        <v>600000</v>
      </c>
      <c r="M28" s="84">
        <f>K28-L28</f>
        <v>400000</v>
      </c>
      <c r="N28" s="168"/>
      <c r="O28" s="168"/>
      <c r="P28" s="174"/>
    </row>
    <row r="29" spans="1:16" ht="18.75" customHeight="1" x14ac:dyDescent="0.15">
      <c r="A29" s="30" t="str">
        <f>IF(OR($C$24="イノベーション創出強化研究推進事業",$C$24="ムーンショット型農林水産研究開発事業",$C$24="（SIP）戦略的イノベーション創造プログラム（スマートバイオ産業・農業基盤技術）"),"人件費･謝金","謝金")</f>
        <v>人件費･謝金</v>
      </c>
      <c r="B29" s="84">
        <v>2000000</v>
      </c>
      <c r="C29" s="84">
        <v>500000</v>
      </c>
      <c r="D29" s="84">
        <v>500000</v>
      </c>
      <c r="E29" s="168"/>
      <c r="F29" s="171"/>
      <c r="G29" s="174"/>
      <c r="J29" s="30" t="str">
        <f>IF(OR($C$24="イノベーション創出強化研究推進事業",$C$24="ムーンショット型農林水産研究開発事業",$C$24="（SIP）戦略的イノベーション創造プログラム（スマートバイオ産業・農業基盤技術）"),"人件費･謝金","謝金")</f>
        <v>人件費･謝金</v>
      </c>
      <c r="K29" s="84">
        <v>2000000</v>
      </c>
      <c r="L29" s="84">
        <f>C29+D29+50000</f>
        <v>1050000</v>
      </c>
      <c r="M29" s="84">
        <f t="shared" ref="M29:M32" si="2">K29-L29</f>
        <v>950000</v>
      </c>
      <c r="N29" s="168"/>
      <c r="O29" s="168"/>
      <c r="P29" s="174"/>
    </row>
    <row r="30" spans="1:16" ht="18.75" customHeight="1" x14ac:dyDescent="0.15">
      <c r="A30" s="30" t="str">
        <f>IF(OR($C$24="イノベーション創出強化研究推進事業",$C$24="ムーンショット型農林水産研究開発事業",$C$24="（SIP）戦略的イノベーション創造プログラム（スマートバイオ産業・農業基盤技術）"),"旅費","旅費")</f>
        <v>旅費</v>
      </c>
      <c r="B30" s="84">
        <v>1000000</v>
      </c>
      <c r="C30" s="84">
        <v>100000</v>
      </c>
      <c r="D30" s="84">
        <v>300000</v>
      </c>
      <c r="E30" s="168"/>
      <c r="F30" s="171"/>
      <c r="G30" s="174"/>
      <c r="J30" s="30" t="str">
        <f>IF(OR($C$24="イノベーション創出強化研究推進事業",$C$24="ムーンショット型農林水産研究開発事業",$C$24="（SIP）戦略的イノベーション創造プログラム（スマートバイオ産業・農業基盤技術）"),"旅費","旅費")</f>
        <v>旅費</v>
      </c>
      <c r="K30" s="84">
        <v>1000000</v>
      </c>
      <c r="L30" s="84">
        <f t="shared" ref="L30" si="3">C30+D30</f>
        <v>400000</v>
      </c>
      <c r="M30" s="84">
        <f t="shared" si="2"/>
        <v>600000</v>
      </c>
      <c r="N30" s="168"/>
      <c r="O30" s="168"/>
      <c r="P30" s="174"/>
    </row>
    <row r="31" spans="1:16" ht="18.75" customHeight="1" x14ac:dyDescent="0.15">
      <c r="A31" s="30" t="str">
        <f>IF(OR($C$24="イノベーション創出強化研究推進事業",$C$24="ムーンショット型農林水産研究開発事業",$C$24="（SIP）戦略的イノベーション創造プログラム（スマートバイオ産業・農業基盤技術）"),"その他","試験研究費")</f>
        <v>その他</v>
      </c>
      <c r="B31" s="84">
        <v>1000000</v>
      </c>
      <c r="C31" s="84">
        <v>0</v>
      </c>
      <c r="D31" s="84">
        <v>500000</v>
      </c>
      <c r="E31" s="168"/>
      <c r="F31" s="171"/>
      <c r="G31" s="174"/>
      <c r="J31" s="30" t="str">
        <f>IF(OR($C$24="イノベーション創出強化研究推進事業",$C$24="ムーンショット型農林水産研究開発事業",$C$24="（SIP）戦略的イノベーション創造プログラム（スマートバイオ産業・農業基盤技術）"),"その他","試験研究費")</f>
        <v>その他</v>
      </c>
      <c r="K31" s="84">
        <v>1000000</v>
      </c>
      <c r="L31" s="84">
        <f>C31+D31+200000</f>
        <v>700000</v>
      </c>
      <c r="M31" s="84">
        <f t="shared" si="2"/>
        <v>300000</v>
      </c>
      <c r="N31" s="168"/>
      <c r="O31" s="168"/>
      <c r="P31" s="174"/>
    </row>
    <row r="32" spans="1:16" ht="18.75" customHeight="1" x14ac:dyDescent="0.15">
      <c r="A32" s="31" t="str">
        <f>IF(OR($C$24="イノベーション創出強化研究推進事業",$C$24="ムーンショット型農林水産研究開発事業",$C$24="（SIP）戦略的イノベーション創造プログラム（スマートバイオ産業・農業基盤技術）"),"間接経費","間接的経費")</f>
        <v>間接経費</v>
      </c>
      <c r="B32" s="84">
        <v>1500000</v>
      </c>
      <c r="C32" s="84">
        <v>200000</v>
      </c>
      <c r="D32" s="84">
        <v>300000</v>
      </c>
      <c r="E32" s="168"/>
      <c r="F32" s="171"/>
      <c r="G32" s="174"/>
      <c r="J32" s="31" t="str">
        <f>IF(OR($C$24="イノベーション創出強化研究推進事業",$C$24="ムーンショット型農林水産研究開発事業",$C$24="（SIP）戦略的イノベーション創造プログラム（スマートバイオ産業・農業基盤技術）"),"間接経費","間接的経費")</f>
        <v>間接経費</v>
      </c>
      <c r="K32" s="84">
        <v>1500000</v>
      </c>
      <c r="L32" s="84">
        <f>C32+D32+50000</f>
        <v>550000</v>
      </c>
      <c r="M32" s="84">
        <f t="shared" si="2"/>
        <v>950000</v>
      </c>
      <c r="N32" s="168"/>
      <c r="O32" s="168"/>
      <c r="P32" s="174"/>
    </row>
    <row r="33" spans="1:16" ht="18.75" customHeight="1" x14ac:dyDescent="0.15">
      <c r="A33" s="31" t="str">
        <f>IF(OR($C$24="イノベーション創出強化研究推進事業",$C$24="ムーンショット型農林水産研究開発事業",$C$24="（SIP）戦略的イノベーション創造プログラム（スマートバイオ産業・農業基盤技術）"),"","消費税等相当額")</f>
        <v/>
      </c>
      <c r="B33" s="84"/>
      <c r="C33" s="84"/>
      <c r="D33" s="84"/>
      <c r="E33" s="168"/>
      <c r="F33" s="171"/>
      <c r="G33" s="174"/>
      <c r="J33" s="31" t="str">
        <f>IF(OR($C$24="イノベーション創出強化研究推進事業",$C$24="ムーンショット型農林水産研究開発事業",$C$24="（SIP）戦略的イノベーション創造プログラム（スマートバイオ産業・農業基盤技術）"),"","消費税等相当額")</f>
        <v/>
      </c>
      <c r="K33" s="84"/>
      <c r="L33" s="84"/>
      <c r="M33" s="84"/>
      <c r="N33" s="168"/>
      <c r="O33" s="168"/>
      <c r="P33" s="174"/>
    </row>
    <row r="34" spans="1:16" ht="18.75" customHeight="1" x14ac:dyDescent="0.15">
      <c r="A34" s="32"/>
      <c r="B34" s="85"/>
      <c r="C34" s="85"/>
      <c r="D34" s="85"/>
      <c r="E34" s="169"/>
      <c r="F34" s="172"/>
      <c r="G34" s="174"/>
      <c r="J34" s="32"/>
      <c r="K34" s="85"/>
      <c r="L34" s="85"/>
      <c r="M34" s="85"/>
      <c r="N34" s="169"/>
      <c r="O34" s="169"/>
      <c r="P34" s="174"/>
    </row>
    <row r="35" spans="1:16" ht="25.5" customHeight="1" x14ac:dyDescent="0.15">
      <c r="A35" s="61" t="s">
        <v>1</v>
      </c>
      <c r="B35" s="86">
        <f>SUBTOTAL(9,B27:B34)</f>
        <v>6500000</v>
      </c>
      <c r="C35" s="86">
        <f>SUBTOTAL(9,C27:C34)</f>
        <v>1100000</v>
      </c>
      <c r="D35" s="86">
        <f>SUBTOTAL(9,D27:D34)</f>
        <v>1800000</v>
      </c>
      <c r="E35" s="86">
        <v>0</v>
      </c>
      <c r="F35" s="87">
        <f>(C35+D35)-E35</f>
        <v>2900000</v>
      </c>
      <c r="G35" s="175"/>
      <c r="J35" s="61" t="s">
        <v>1</v>
      </c>
      <c r="K35" s="86">
        <f>SUBTOTAL(9,K27:K34)</f>
        <v>6500000</v>
      </c>
      <c r="L35" s="86">
        <f>SUBTOTAL(9,L27:L34)</f>
        <v>3300000</v>
      </c>
      <c r="M35" s="86">
        <f>SUBTOTAL(9,M27:M34)</f>
        <v>3200000</v>
      </c>
      <c r="N35" s="86">
        <f>F35</f>
        <v>2900000</v>
      </c>
      <c r="O35" s="88">
        <f>(L35+M35)-N35</f>
        <v>3600000</v>
      </c>
      <c r="P35" s="175"/>
    </row>
    <row r="36" spans="1:16" ht="25.5" customHeight="1" x14ac:dyDescent="0.15">
      <c r="A36" s="176" t="s">
        <v>30</v>
      </c>
      <c r="B36" s="178" t="s">
        <v>40</v>
      </c>
      <c r="C36" s="179"/>
      <c r="D36" s="179"/>
      <c r="E36" s="179"/>
      <c r="F36" s="179"/>
      <c r="G36" s="180"/>
      <c r="J36" s="176" t="s">
        <v>30</v>
      </c>
      <c r="K36" s="178" t="s">
        <v>40</v>
      </c>
      <c r="L36" s="179"/>
      <c r="M36" s="179"/>
      <c r="N36" s="179"/>
      <c r="O36" s="179"/>
      <c r="P36" s="184"/>
    </row>
    <row r="37" spans="1:16" ht="25.5" customHeight="1" x14ac:dyDescent="0.15">
      <c r="A37" s="177"/>
      <c r="B37" s="181"/>
      <c r="C37" s="182"/>
      <c r="D37" s="182"/>
      <c r="E37" s="182"/>
      <c r="F37" s="182"/>
      <c r="G37" s="183"/>
      <c r="J37" s="177"/>
      <c r="K37" s="181"/>
      <c r="L37" s="182"/>
      <c r="M37" s="182"/>
      <c r="N37" s="182"/>
      <c r="O37" s="182"/>
      <c r="P37" s="183"/>
    </row>
    <row r="38" spans="1:16" ht="16.5" customHeight="1" x14ac:dyDescent="0.15">
      <c r="A38" s="62"/>
      <c r="B38" s="63"/>
      <c r="C38" s="63"/>
      <c r="D38" s="63"/>
      <c r="E38" s="63"/>
      <c r="F38" s="63"/>
      <c r="G38" s="63"/>
      <c r="J38" s="62"/>
      <c r="K38" s="63"/>
      <c r="L38" s="63"/>
      <c r="M38" s="63"/>
      <c r="N38" s="63"/>
      <c r="O38" s="63"/>
      <c r="P38" s="63"/>
    </row>
    <row r="39" spans="1:16" hidden="1" x14ac:dyDescent="0.15">
      <c r="A39" s="64" t="s">
        <v>26</v>
      </c>
      <c r="J39" s="64" t="s">
        <v>26</v>
      </c>
    </row>
    <row r="40" spans="1:16" s="52" customFormat="1" ht="11.25" x14ac:dyDescent="0.15">
      <c r="I40" s="55"/>
    </row>
    <row r="41" spans="1:16" s="53" customFormat="1" x14ac:dyDescent="0.15">
      <c r="I41" s="56"/>
    </row>
    <row r="42" spans="1:16" s="53" customFormat="1" x14ac:dyDescent="0.15">
      <c r="I42" s="56"/>
    </row>
    <row r="43" spans="1:16" s="53" customFormat="1" x14ac:dyDescent="0.15">
      <c r="B43" s="53" t="s">
        <v>70</v>
      </c>
      <c r="I43" s="56"/>
    </row>
    <row r="44" spans="1:16" s="53" customFormat="1" x14ac:dyDescent="0.15">
      <c r="B44" s="65" t="s">
        <v>71</v>
      </c>
      <c r="C44" s="65" t="s">
        <v>72</v>
      </c>
      <c r="D44" s="65" t="s">
        <v>73</v>
      </c>
      <c r="E44" s="65" t="s">
        <v>74</v>
      </c>
      <c r="I44" s="56"/>
    </row>
    <row r="45" spans="1:16" s="53" customFormat="1" x14ac:dyDescent="0.15">
      <c r="B45" s="66">
        <v>0</v>
      </c>
      <c r="C45" s="66">
        <v>0.5</v>
      </c>
      <c r="D45" s="66">
        <v>0</v>
      </c>
      <c r="E45" s="66">
        <v>0.5</v>
      </c>
      <c r="I45" s="56"/>
    </row>
    <row r="46" spans="1:16" s="53" customFormat="1" x14ac:dyDescent="0.15">
      <c r="B46" s="67" t="s">
        <v>75</v>
      </c>
      <c r="C46" s="67" t="s">
        <v>75</v>
      </c>
      <c r="D46" s="67" t="s">
        <v>75</v>
      </c>
      <c r="E46" s="67" t="s">
        <v>75</v>
      </c>
      <c r="I46" s="56"/>
    </row>
    <row r="47" spans="1:16" s="53" customFormat="1" x14ac:dyDescent="0.15">
      <c r="B47" s="68">
        <f>$B$35*B45</f>
        <v>0</v>
      </c>
      <c r="C47" s="68">
        <f>$B$35*C45</f>
        <v>3250000</v>
      </c>
      <c r="D47" s="68">
        <f>$B$35*D45</f>
        <v>0</v>
      </c>
      <c r="E47" s="68">
        <f>$B$35*E45</f>
        <v>3250000</v>
      </c>
      <c r="I47" s="56"/>
    </row>
    <row r="48" spans="1:16" s="53" customFormat="1" x14ac:dyDescent="0.15">
      <c r="I48" s="56"/>
    </row>
    <row r="49" spans="2:9" s="53" customFormat="1" x14ac:dyDescent="0.15">
      <c r="B49" s="53" t="s">
        <v>76</v>
      </c>
      <c r="C49" s="53" t="s">
        <v>78</v>
      </c>
      <c r="I49" s="56"/>
    </row>
    <row r="50" spans="2:9" s="53" customFormat="1" x14ac:dyDescent="0.15">
      <c r="B50" s="69" t="s">
        <v>77</v>
      </c>
      <c r="C50" s="70" t="s">
        <v>80</v>
      </c>
      <c r="D50" s="69"/>
      <c r="E50" s="69"/>
      <c r="F50" s="69"/>
      <c r="I50" s="56"/>
    </row>
    <row r="51" spans="2:9" s="53" customFormat="1" x14ac:dyDescent="0.15">
      <c r="C51" s="71" t="s">
        <v>79</v>
      </c>
      <c r="I51" s="56"/>
    </row>
    <row r="52" spans="2:9" s="53" customFormat="1" x14ac:dyDescent="0.15">
      <c r="I52" s="56"/>
    </row>
    <row r="53" spans="2:9" s="53" customFormat="1" x14ac:dyDescent="0.15">
      <c r="C53" s="71"/>
      <c r="I53" s="56"/>
    </row>
    <row r="54" spans="2:9" s="53" customFormat="1" x14ac:dyDescent="0.15">
      <c r="I54" s="56"/>
    </row>
    <row r="55" spans="2:9" s="53" customFormat="1" x14ac:dyDescent="0.15">
      <c r="I55" s="56"/>
    </row>
    <row r="56" spans="2:9" s="53" customFormat="1" x14ac:dyDescent="0.15">
      <c r="I56" s="56"/>
    </row>
    <row r="57" spans="2:9" s="53" customFormat="1" x14ac:dyDescent="0.15">
      <c r="I57" s="56"/>
    </row>
    <row r="58" spans="2:9" s="53" customFormat="1" x14ac:dyDescent="0.15">
      <c r="I58" s="56"/>
    </row>
    <row r="59" spans="2:9" s="53" customFormat="1" x14ac:dyDescent="0.15">
      <c r="I59" s="56"/>
    </row>
    <row r="60" spans="2:9" s="53" customFormat="1" x14ac:dyDescent="0.15">
      <c r="I60" s="56"/>
    </row>
    <row r="61" spans="2:9" s="53" customFormat="1" x14ac:dyDescent="0.15">
      <c r="I61" s="56"/>
    </row>
    <row r="62" spans="2:9" s="53" customFormat="1" x14ac:dyDescent="0.15">
      <c r="I62" s="56"/>
    </row>
    <row r="63" spans="2:9" s="53" customFormat="1" x14ac:dyDescent="0.15">
      <c r="I63" s="56"/>
    </row>
    <row r="64" spans="2:9" s="53" customFormat="1" x14ac:dyDescent="0.15">
      <c r="I64" s="56"/>
    </row>
    <row r="65" spans="9:9" s="53" customFormat="1" x14ac:dyDescent="0.15">
      <c r="I65" s="56"/>
    </row>
    <row r="66" spans="9:9" s="53" customFormat="1" x14ac:dyDescent="0.15">
      <c r="I66" s="56"/>
    </row>
    <row r="67" spans="9:9" s="53" customFormat="1" x14ac:dyDescent="0.15">
      <c r="I67" s="56"/>
    </row>
    <row r="68" spans="9:9" s="53" customFormat="1" x14ac:dyDescent="0.15">
      <c r="I68" s="56"/>
    </row>
    <row r="69" spans="9:9" s="53" customFormat="1" x14ac:dyDescent="0.15">
      <c r="I69" s="56"/>
    </row>
    <row r="70" spans="9:9" s="53" customFormat="1" x14ac:dyDescent="0.15">
      <c r="I70" s="56"/>
    </row>
    <row r="71" spans="9:9" s="53" customFormat="1" x14ac:dyDescent="0.15">
      <c r="I71" s="56"/>
    </row>
    <row r="72" spans="9:9" s="53" customFormat="1" x14ac:dyDescent="0.15">
      <c r="I72" s="56"/>
    </row>
    <row r="73" spans="9:9" s="53" customFormat="1" x14ac:dyDescent="0.15">
      <c r="I73" s="56"/>
    </row>
    <row r="74" spans="9:9" s="53" customFormat="1" x14ac:dyDescent="0.15">
      <c r="I74" s="56"/>
    </row>
    <row r="75" spans="9:9" s="53" customFormat="1" x14ac:dyDescent="0.15">
      <c r="I75" s="56"/>
    </row>
    <row r="76" spans="9:9" s="53" customFormat="1" x14ac:dyDescent="0.15">
      <c r="I76" s="56"/>
    </row>
  </sheetData>
  <protectedRanges>
    <protectedRange sqref="A27:A34 B27:D27 J27:J34 K27:M27" name="範囲1"/>
  </protectedRanges>
  <mergeCells count="30">
    <mergeCell ref="J36:J37"/>
    <mergeCell ref="K36:P37"/>
    <mergeCell ref="L24:P24"/>
    <mergeCell ref="K25:K26"/>
    <mergeCell ref="N25:N26"/>
    <mergeCell ref="O25:O26"/>
    <mergeCell ref="P25:P26"/>
    <mergeCell ref="N27:N34"/>
    <mergeCell ref="O27:O34"/>
    <mergeCell ref="P27:P35"/>
    <mergeCell ref="E27:E34"/>
    <mergeCell ref="F27:F34"/>
    <mergeCell ref="G27:G35"/>
    <mergeCell ref="A36:A37"/>
    <mergeCell ref="B36:G37"/>
    <mergeCell ref="J4:P4"/>
    <mergeCell ref="O7:P7"/>
    <mergeCell ref="J19:P20"/>
    <mergeCell ref="J21:O21"/>
    <mergeCell ref="J24:J26"/>
    <mergeCell ref="A4:G4"/>
    <mergeCell ref="F7:G7"/>
    <mergeCell ref="A19:G20"/>
    <mergeCell ref="A21:F21"/>
    <mergeCell ref="A24:A26"/>
    <mergeCell ref="C24:G24"/>
    <mergeCell ref="B25:B26"/>
    <mergeCell ref="E25:E26"/>
    <mergeCell ref="F25:F26"/>
    <mergeCell ref="G25:G26"/>
  </mergeCells>
  <phoneticPr fontId="3"/>
  <dataValidations count="1">
    <dataValidation type="list" imeMode="hiragana" allowBlank="1" sqref="C24 L24" xr:uid="{D27C249A-FB08-4850-9BD7-1BFAE9A12188}">
      <formula1>$A$39:$A$39</formula1>
    </dataValidation>
  </dataValidation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Ⅲ-7</vt:lpstr>
      <vt:lpstr>Ⅲ-7記入例及び補足説明①</vt:lpstr>
      <vt:lpstr>Ⅲ-7記入事例②</vt:lpstr>
      <vt:lpstr>'Ⅲ-7'!Print_Area</vt:lpstr>
      <vt:lpstr>'Ⅲ-7記入事例②'!Print_Area</vt:lpstr>
      <vt:lpstr>'Ⅲ-7記入例及び補足説明①'!Print_Area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2020-06-16T00:14:12Z</dcterms:created>
  <dcterms:modified xsi:type="dcterms:W3CDTF">2020-12-24T00:06:16Z</dcterms:modified>
  <cp:version>ver.20200703</cp:version>
</cp:coreProperties>
</file>