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24226"/>
  <xr:revisionPtr revIDLastSave="0" documentId="13_ncr:1_{444FB332-B0C3-49BD-BAF4-B09E45784559}" xr6:coauthVersionLast="45" xr6:coauthVersionMax="45" xr10:uidLastSave="{00000000-0000-0000-0000-000000000000}"/>
  <bookViews>
    <workbookView xWindow="-120" yWindow="-120" windowWidth="29040" windowHeight="15840" xr2:uid="{00000000-000D-0000-FFFF-FFFF00000000}"/>
  </bookViews>
  <sheets>
    <sheet name="様式Ⅲ-8-4　帳簿" sheetId="22" r:id="rId1"/>
    <sheet name="【記入例】様式Ⅲ-8-4　帳簿 " sheetId="26" r:id="rId2"/>
    <sheet name="【参考】人件費等内訳" sheetId="25" r:id="rId3"/>
    <sheet name="【参考】単価計算" sheetId="24" r:id="rId4"/>
    <sheet name="【参考】旅費内訳" sheetId="28" r:id="rId5"/>
  </sheets>
  <definedNames>
    <definedName name="_xlnm._FilterDatabase" localSheetId="1" hidden="1">'【記入例】様式Ⅲ-8-4　帳簿 '!$A$12:$J$12</definedName>
    <definedName name="_xlnm._FilterDatabase" localSheetId="0" hidden="1">'様式Ⅲ-8-4　帳簿'!$A$12:$K$12</definedName>
    <definedName name="_xlnm.Print_Area" localSheetId="1">'【記入例】様式Ⅲ-8-4　帳簿 '!$A$1:$J$80</definedName>
    <definedName name="_xlnm.Print_Area" localSheetId="2">【参考】人件費等内訳!$A$1:$S$27</definedName>
    <definedName name="_xlnm.Print_Area" localSheetId="4">【参考】旅費内訳!$A$1:$K$17</definedName>
    <definedName name="_xlnm.Print_Titles" localSheetId="1">'【記入例】様式Ⅲ-8-4　帳簿 '!$12:$12</definedName>
    <definedName name="_xlnm.Print_Titles" localSheetId="2">【参考】人件費等内訳!$5:$5</definedName>
    <definedName name="_xlnm.Print_Titles" localSheetId="3">【参考】単価計算!$8:$8</definedName>
    <definedName name="_xlnm.Print_Titles" localSheetId="4">【参考】旅費内訳!$3:$3</definedName>
    <definedName name="_xlnm.Print_Titles" localSheetId="0">'様式Ⅲ-8-4　帳簿'!$12:$12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 i="22" l="1"/>
  <c r="E25" i="22"/>
  <c r="E35" i="22"/>
  <c r="E32" i="22"/>
  <c r="E29" i="22"/>
  <c r="E49" i="26"/>
  <c r="E46" i="26"/>
  <c r="H11" i="28" l="1"/>
  <c r="K11" i="28"/>
  <c r="H16" i="28"/>
  <c r="K16" i="28"/>
  <c r="E78" i="26" l="1"/>
  <c r="E75" i="26"/>
  <c r="E79" i="26" s="1"/>
  <c r="E52" i="26" l="1"/>
  <c r="E70" i="26" l="1"/>
  <c r="E68" i="26"/>
  <c r="E65" i="26"/>
  <c r="E62" i="26"/>
  <c r="E58" i="26"/>
  <c r="E55" i="26"/>
  <c r="E53" i="26"/>
  <c r="E41" i="26"/>
  <c r="E22" i="26"/>
  <c r="E16" i="26"/>
  <c r="E23" i="26" l="1"/>
  <c r="E71" i="26"/>
  <c r="N23" i="25" l="1"/>
  <c r="M23" i="25"/>
  <c r="L23" i="25"/>
  <c r="O22" i="25"/>
  <c r="F22" i="25"/>
  <c r="O21" i="25"/>
  <c r="K21" i="25"/>
  <c r="J21" i="25"/>
  <c r="F21" i="25"/>
  <c r="O20" i="25"/>
  <c r="K20" i="25"/>
  <c r="J20" i="25"/>
  <c r="F20" i="25"/>
  <c r="O19" i="25"/>
  <c r="K19" i="25"/>
  <c r="J19" i="25"/>
  <c r="F19" i="25"/>
  <c r="O18" i="25"/>
  <c r="K18" i="25"/>
  <c r="J18" i="25"/>
  <c r="F18" i="25"/>
  <c r="O17" i="25"/>
  <c r="K17" i="25"/>
  <c r="J17" i="25"/>
  <c r="F17" i="25"/>
  <c r="O16" i="25"/>
  <c r="K16" i="25"/>
  <c r="J16" i="25"/>
  <c r="F16" i="25"/>
  <c r="O15" i="25"/>
  <c r="K15" i="25"/>
  <c r="J15" i="25"/>
  <c r="F15" i="25"/>
  <c r="O14" i="25"/>
  <c r="K14" i="25"/>
  <c r="J14" i="25"/>
  <c r="F14" i="25"/>
  <c r="O13" i="25"/>
  <c r="K13" i="25"/>
  <c r="J13" i="25"/>
  <c r="F13" i="25"/>
  <c r="O12" i="25"/>
  <c r="K12" i="25"/>
  <c r="J12" i="25"/>
  <c r="F12" i="25"/>
  <c r="O11" i="25"/>
  <c r="K11" i="25"/>
  <c r="J11" i="25"/>
  <c r="F11" i="25"/>
  <c r="O10" i="25"/>
  <c r="K10" i="25"/>
  <c r="J10" i="25"/>
  <c r="F10" i="25"/>
  <c r="N9" i="25"/>
  <c r="M9" i="25"/>
  <c r="L9" i="25"/>
  <c r="O8" i="25"/>
  <c r="F8" i="25"/>
  <c r="O7" i="25"/>
  <c r="F7" i="25"/>
  <c r="O6" i="25"/>
  <c r="F6" i="25"/>
  <c r="M24" i="25" l="1"/>
  <c r="P11" i="25"/>
  <c r="E26" i="26" s="1"/>
  <c r="Q14" i="25"/>
  <c r="R14" i="25" s="1"/>
  <c r="Q20" i="25"/>
  <c r="R20" i="25" s="1"/>
  <c r="N24" i="25"/>
  <c r="P14" i="25"/>
  <c r="E29" i="26" s="1"/>
  <c r="Q18" i="25"/>
  <c r="R18" i="25" s="1"/>
  <c r="Q21" i="25"/>
  <c r="R21" i="25" s="1"/>
  <c r="O9" i="25"/>
  <c r="Q11" i="25"/>
  <c r="R11" i="25" s="1"/>
  <c r="Q12" i="25"/>
  <c r="R12" i="25" s="1"/>
  <c r="P19" i="25"/>
  <c r="E34" i="26" s="1"/>
  <c r="F9" i="25"/>
  <c r="L24" i="25"/>
  <c r="Q19" i="25"/>
  <c r="R19" i="25" s="1"/>
  <c r="P21" i="25"/>
  <c r="E36" i="26" s="1"/>
  <c r="P16" i="25"/>
  <c r="E31" i="26" s="1"/>
  <c r="F23" i="25"/>
  <c r="Q16" i="25"/>
  <c r="R16" i="25" s="1"/>
  <c r="P18" i="25"/>
  <c r="E33" i="26" s="1"/>
  <c r="P17" i="25"/>
  <c r="E32" i="26" s="1"/>
  <c r="P20" i="25"/>
  <c r="E35" i="26" s="1"/>
  <c r="O23" i="25"/>
  <c r="P13" i="25"/>
  <c r="E28" i="26" s="1"/>
  <c r="P15" i="25"/>
  <c r="E30" i="26" s="1"/>
  <c r="Q13" i="25"/>
  <c r="R13" i="25" s="1"/>
  <c r="Q17" i="25"/>
  <c r="R17" i="25" s="1"/>
  <c r="P12" i="25"/>
  <c r="E27" i="26" s="1"/>
  <c r="Q15" i="25"/>
  <c r="R15" i="25" s="1"/>
  <c r="P10" i="25"/>
  <c r="E25" i="26" s="1"/>
  <c r="Q10" i="25"/>
  <c r="R10" i="25" s="1"/>
  <c r="O24" i="25" l="1"/>
  <c r="F24" i="25"/>
  <c r="P10" i="24" l="1"/>
  <c r="Q10" i="24" s="1"/>
  <c r="N10" i="24"/>
  <c r="P9" i="24"/>
  <c r="Q9" i="24" s="1"/>
  <c r="N9" i="24"/>
  <c r="O9" i="24" s="1"/>
  <c r="E59" i="22"/>
  <c r="E18" i="22"/>
  <c r="E62" i="22"/>
  <c r="E48" i="22"/>
  <c r="E45" i="22"/>
  <c r="E42" i="22"/>
  <c r="E39" i="22"/>
  <c r="E22" i="22"/>
  <c r="E15" i="22"/>
  <c r="E54" i="22"/>
  <c r="E51" i="22"/>
  <c r="E19" i="22" l="1"/>
  <c r="E36" i="22"/>
  <c r="R10" i="24"/>
  <c r="H22" i="25" s="1"/>
  <c r="J22" i="25" s="1"/>
  <c r="E63" i="22"/>
  <c r="S9" i="24"/>
  <c r="E55" i="22"/>
  <c r="O10" i="24"/>
  <c r="S10" i="24" s="1"/>
  <c r="I22" i="25" s="1"/>
  <c r="K22" i="25" s="1"/>
  <c r="R9" i="24"/>
  <c r="E56" i="22" l="1"/>
  <c r="E64" i="22" s="1"/>
  <c r="K23" i="25"/>
  <c r="Q22" i="25"/>
  <c r="R22" i="25" s="1"/>
  <c r="R23" i="25" s="1"/>
  <c r="I8" i="25"/>
  <c r="K8" i="25" s="1"/>
  <c r="Q8" i="25" s="1"/>
  <c r="R8" i="25" s="1"/>
  <c r="I7" i="25"/>
  <c r="K7" i="25" s="1"/>
  <c r="Q7" i="25" s="1"/>
  <c r="R7" i="25" s="1"/>
  <c r="I6" i="25"/>
  <c r="K6" i="25" s="1"/>
  <c r="H8" i="25"/>
  <c r="J8" i="25" s="1"/>
  <c r="P8" i="25" s="1"/>
  <c r="H7" i="25"/>
  <c r="J7" i="25" s="1"/>
  <c r="P7" i="25" s="1"/>
  <c r="H6" i="25"/>
  <c r="J6" i="25" s="1"/>
  <c r="J23" i="25"/>
  <c r="P22" i="25"/>
  <c r="E37" i="26" l="1"/>
  <c r="P23" i="25"/>
  <c r="P6" i="25"/>
  <c r="J9" i="25"/>
  <c r="J24" i="25"/>
  <c r="Q23" i="25"/>
  <c r="Q6" i="25"/>
  <c r="R6" i="25" s="1"/>
  <c r="K9" i="25"/>
  <c r="K24" i="25" s="1"/>
  <c r="R9" i="25" l="1"/>
  <c r="R24" i="25" s="1"/>
  <c r="P9" i="25"/>
  <c r="E24" i="26" s="1"/>
  <c r="Q9" i="25"/>
  <c r="Q24" i="25"/>
  <c r="E38" i="26" l="1"/>
  <c r="E42" i="26" s="1"/>
  <c r="P24" i="25"/>
  <c r="E72" i="26" l="1"/>
  <c r="E80" i="26" s="1"/>
</calcChain>
</file>

<file path=xl/sharedStrings.xml><?xml version="1.0" encoding="utf-8"?>
<sst xmlns="http://schemas.openxmlformats.org/spreadsheetml/2006/main" count="433" uniqueCount="234">
  <si>
    <t>品名</t>
    <rPh sb="0" eb="2">
      <t>ヒンメイ</t>
    </rPh>
    <phoneticPr fontId="3"/>
  </si>
  <si>
    <t>規格</t>
    <rPh sb="0" eb="2">
      <t>キカク</t>
    </rPh>
    <phoneticPr fontId="3"/>
  </si>
  <si>
    <t>数量</t>
    <rPh sb="0" eb="2">
      <t>スウリョウ</t>
    </rPh>
    <phoneticPr fontId="3"/>
  </si>
  <si>
    <t>単位</t>
    <rPh sb="0" eb="2">
      <t>タンイ</t>
    </rPh>
    <phoneticPr fontId="3"/>
  </si>
  <si>
    <t>契約相手方</t>
    <rPh sb="0" eb="2">
      <t>ケイヤク</t>
    </rPh>
    <rPh sb="2" eb="5">
      <t>アイテガタ</t>
    </rPh>
    <phoneticPr fontId="3"/>
  </si>
  <si>
    <t>契約年月日</t>
    <rPh sb="0" eb="2">
      <t>ケイヤク</t>
    </rPh>
    <rPh sb="2" eb="5">
      <t>ネンガッピ</t>
    </rPh>
    <phoneticPr fontId="3"/>
  </si>
  <si>
    <t>納品年月日</t>
    <rPh sb="0" eb="2">
      <t>ノウヒン</t>
    </rPh>
    <rPh sb="2" eb="5">
      <t>ネンガッピ</t>
    </rPh>
    <phoneticPr fontId="3"/>
  </si>
  <si>
    <t>支払年月日</t>
    <rPh sb="0" eb="2">
      <t>シハライ</t>
    </rPh>
    <rPh sb="2" eb="5">
      <t>ネンガッピ</t>
    </rPh>
    <phoneticPr fontId="3"/>
  </si>
  <si>
    <t>備考</t>
    <rPh sb="0" eb="2">
      <t>ビコウ</t>
    </rPh>
    <phoneticPr fontId="3"/>
  </si>
  <si>
    <t>○○　○○　←氏名</t>
    <rPh sb="7" eb="9">
      <t>シメイ</t>
    </rPh>
    <phoneticPr fontId="3"/>
  </si>
  <si>
    <t>　旅費計</t>
    <rPh sb="1" eb="3">
      <t>リョヒ</t>
    </rPh>
    <rPh sb="3" eb="4">
      <t>ケイ</t>
    </rPh>
    <phoneticPr fontId="3"/>
  </si>
  <si>
    <t>試薬</t>
    <phoneticPr fontId="3"/>
  </si>
  <si>
    <t>（株）○○</t>
    <rPh sb="0" eb="3">
      <t>カブ</t>
    </rPh>
    <phoneticPr fontId="3"/>
  </si>
  <si>
    <t>直接経費計</t>
    <rPh sb="0" eb="2">
      <t>チョクセツ</t>
    </rPh>
    <rPh sb="2" eb="4">
      <t>ケイヒ</t>
    </rPh>
    <rPh sb="4" eb="5">
      <t>ケイ</t>
    </rPh>
    <phoneticPr fontId="3"/>
  </si>
  <si>
    <t>合計額</t>
    <rPh sb="0" eb="3">
      <t>ゴウケイガク</t>
    </rPh>
    <phoneticPr fontId="3"/>
  </si>
  <si>
    <t>○○税務署</t>
    <rPh sb="2" eb="5">
      <t>ゼイムショ</t>
    </rPh>
    <phoneticPr fontId="3"/>
  </si>
  <si>
    <t>金額（税込）</t>
    <rPh sb="0" eb="2">
      <t>キンガク</t>
    </rPh>
    <rPh sb="3" eb="5">
      <t>ゼイコ</t>
    </rPh>
    <phoneticPr fontId="3"/>
  </si>
  <si>
    <t>○○遠心機</t>
    <rPh sb="2" eb="4">
      <t>エンシン</t>
    </rPh>
    <rPh sb="4" eb="5">
      <t>キ</t>
    </rPh>
    <phoneticPr fontId="3"/>
  </si>
  <si>
    <t>メーカー名　型式</t>
    <rPh sb="4" eb="5">
      <t>メイ</t>
    </rPh>
    <rPh sb="6" eb="8">
      <t>カタシキ</t>
    </rPh>
    <phoneticPr fontId="2"/>
  </si>
  <si>
    <t>○○解析装置</t>
    <rPh sb="2" eb="4">
      <t>カイセキ</t>
    </rPh>
    <rPh sb="4" eb="6">
      <t>ソウチ</t>
    </rPh>
    <phoneticPr fontId="3"/>
  </si>
  <si>
    <t>○○室電気代○月分</t>
    <rPh sb="2" eb="3">
      <t>シツ</t>
    </rPh>
    <rPh sb="3" eb="6">
      <t>デンキダイ</t>
    </rPh>
    <rPh sb="7" eb="9">
      <t>ツキブン</t>
    </rPh>
    <phoneticPr fontId="2"/>
  </si>
  <si>
    <t>○○電力（株）</t>
    <rPh sb="2" eb="4">
      <t>デンリョク</t>
    </rPh>
    <rPh sb="4" eb="7">
      <t>カブ</t>
    </rPh>
    <phoneticPr fontId="2"/>
  </si>
  <si>
    <t>○○室上下水道料○月分</t>
    <rPh sb="2" eb="3">
      <t>シツ</t>
    </rPh>
    <rPh sb="3" eb="5">
      <t>ジョウゲ</t>
    </rPh>
    <rPh sb="5" eb="6">
      <t>スイ</t>
    </rPh>
    <rPh sb="6" eb="7">
      <t>ドウ</t>
    </rPh>
    <rPh sb="7" eb="8">
      <t>リョウ</t>
    </rPh>
    <rPh sb="9" eb="11">
      <t>ツキブン</t>
    </rPh>
    <phoneticPr fontId="2"/>
  </si>
  <si>
    <t>○○水道事務所</t>
    <rPh sb="2" eb="4">
      <t>スイドウ</t>
    </rPh>
    <rPh sb="4" eb="7">
      <t>ジムショ</t>
    </rPh>
    <phoneticPr fontId="2"/>
  </si>
  <si>
    <t>賃金</t>
    <rPh sb="0" eb="2">
      <t>チンギン</t>
    </rPh>
    <phoneticPr fontId="2"/>
  </si>
  <si>
    <t>支払日</t>
    <rPh sb="0" eb="3">
      <t>シハライビ</t>
    </rPh>
    <phoneticPr fontId="6"/>
  </si>
  <si>
    <t>従事月</t>
    <rPh sb="0" eb="2">
      <t>ジュウジ</t>
    </rPh>
    <rPh sb="2" eb="3">
      <t>ツキ</t>
    </rPh>
    <phoneticPr fontId="6"/>
  </si>
  <si>
    <t>職員名</t>
  </si>
  <si>
    <t>試験研究計画名：</t>
    <rPh sb="0" eb="2">
      <t>シケン</t>
    </rPh>
    <rPh sb="2" eb="4">
      <t>ケンキュウ</t>
    </rPh>
    <rPh sb="4" eb="7">
      <t>ケイカクメイ</t>
    </rPh>
    <phoneticPr fontId="2"/>
  </si>
  <si>
    <t>構成員名（所在市町村名）：</t>
    <rPh sb="0" eb="3">
      <t>コウセイイン</t>
    </rPh>
    <rPh sb="3" eb="4">
      <t>メイ</t>
    </rPh>
    <rPh sb="5" eb="7">
      <t>ショザイ</t>
    </rPh>
    <rPh sb="7" eb="11">
      <t>シチョウソンメイ</t>
    </rPh>
    <phoneticPr fontId="2"/>
  </si>
  <si>
    <t>当該事業年度の実施期間：</t>
    <rPh sb="0" eb="2">
      <t>トウガイ</t>
    </rPh>
    <rPh sb="2" eb="4">
      <t>ジギョウ</t>
    </rPh>
    <rPh sb="4" eb="6">
      <t>ネンド</t>
    </rPh>
    <rPh sb="7" eb="9">
      <t>ジッシ</t>
    </rPh>
    <rPh sb="9" eb="11">
      <t>キカン</t>
    </rPh>
    <phoneticPr fontId="2"/>
  </si>
  <si>
    <t>部材</t>
    <rPh sb="0" eb="2">
      <t>ブザイ</t>
    </rPh>
    <phoneticPr fontId="3"/>
  </si>
  <si>
    <t>台</t>
    <rPh sb="0" eb="1">
      <t>ダイ</t>
    </rPh>
    <phoneticPr fontId="2"/>
  </si>
  <si>
    <t>賃金</t>
    <rPh sb="0" eb="2">
      <t>チンギン</t>
    </rPh>
    <phoneticPr fontId="3"/>
  </si>
  <si>
    <t>○○　○○</t>
    <phoneticPr fontId="3"/>
  </si>
  <si>
    <t>コンソーシアム名：　</t>
    <rPh sb="7" eb="8">
      <t>メイ</t>
    </rPh>
    <phoneticPr fontId="2"/>
  </si>
  <si>
    <t>(株)○○○○（○○県○○市）</t>
    <rPh sb="0" eb="3">
      <t>カブ</t>
    </rPh>
    <rPh sb="10" eb="11">
      <t>ケン</t>
    </rPh>
    <rPh sb="13" eb="14">
      <t>シ</t>
    </rPh>
    <phoneticPr fontId="2"/>
  </si>
  <si>
    <t>実施課題における○○○○に関する研究打ち合わせ</t>
    <rPh sb="0" eb="2">
      <t>ジッシ</t>
    </rPh>
    <rPh sb="2" eb="4">
      <t>カダイ</t>
    </rPh>
    <rPh sb="13" eb="14">
      <t>カン</t>
    </rPh>
    <rPh sb="16" eb="18">
      <t>ケンキュウ</t>
    </rPh>
    <rPh sb="18" eb="19">
      <t>ウ</t>
    </rPh>
    <rPh sb="20" eb="21">
      <t>ア</t>
    </rPh>
    <phoneticPr fontId="2"/>
  </si>
  <si>
    <t>○○研究会成果発表</t>
    <rPh sb="2" eb="5">
      <t>ケンキュウカイ</t>
    </rPh>
    <rPh sb="5" eb="7">
      <t>セイカ</t>
    </rPh>
    <rPh sb="7" eb="9">
      <t>ハッピョウ</t>
    </rPh>
    <phoneticPr fontId="3"/>
  </si>
  <si>
    <t>○○研究会出席旅費</t>
    <rPh sb="2" eb="5">
      <t>ケンキュウカイ</t>
    </rPh>
    <rPh sb="5" eb="7">
      <t>シュッセキ</t>
    </rPh>
    <rPh sb="7" eb="9">
      <t>リョヒ</t>
    </rPh>
    <phoneticPr fontId="2"/>
  </si>
  <si>
    <t>○○研究会出席旅費に係る源泉徴収税</t>
    <rPh sb="2" eb="5">
      <t>ケンキュウカイ</t>
    </rPh>
    <rPh sb="5" eb="7">
      <t>シュッセキ</t>
    </rPh>
    <rPh sb="7" eb="9">
      <t>リョヒ</t>
    </rPh>
    <rPh sb="10" eb="11">
      <t>カカ</t>
    </rPh>
    <rPh sb="12" eb="14">
      <t>ゲンセン</t>
    </rPh>
    <rPh sb="14" eb="16">
      <t>チョウシュウ</t>
    </rPh>
    <rPh sb="16" eb="17">
      <t>ゼイ</t>
    </rPh>
    <phoneticPr fontId="2"/>
  </si>
  <si>
    <t>○○○○○</t>
    <phoneticPr fontId="2"/>
  </si>
  <si>
    <t>パンフレット</t>
    <phoneticPr fontId="2"/>
  </si>
  <si>
    <t>仕様書のとおり</t>
    <rPh sb="0" eb="3">
      <t>シヨウショ</t>
    </rPh>
    <phoneticPr fontId="2"/>
  </si>
  <si>
    <t>件</t>
    <rPh sb="0" eb="1">
      <t>ケン</t>
    </rPh>
    <phoneticPr fontId="2"/>
  </si>
  <si>
    <t>本</t>
    <rPh sb="0" eb="1">
      <t>ホン</t>
    </rPh>
    <phoneticPr fontId="2"/>
  </si>
  <si>
    <t>個</t>
    <rPh sb="0" eb="1">
      <t>コ</t>
    </rPh>
    <phoneticPr fontId="2"/>
  </si>
  <si>
    <t>別紙人件費等内訳のとおり</t>
    <rPh sb="0" eb="2">
      <t>ベッシ</t>
    </rPh>
    <rPh sb="2" eb="5">
      <t>ジンケンヒ</t>
    </rPh>
    <rPh sb="5" eb="6">
      <t>トウ</t>
    </rPh>
    <rPh sb="6" eb="8">
      <t>ウチワケ</t>
    </rPh>
    <phoneticPr fontId="2"/>
  </si>
  <si>
    <t>給与</t>
    <rPh sb="0" eb="2">
      <t>キュウヨ</t>
    </rPh>
    <phoneticPr fontId="2"/>
  </si>
  <si>
    <t>○○○○○○○○○</t>
    <phoneticPr fontId="2"/>
  </si>
  <si>
    <t>7/3～4　○○大学（所在市町村名）</t>
    <rPh sb="8" eb="10">
      <t>ダイガク</t>
    </rPh>
    <rPh sb="11" eb="13">
      <t>ショザイ</t>
    </rPh>
    <rPh sb="13" eb="17">
      <t>シチョウソンメイ</t>
    </rPh>
    <phoneticPr fontId="3"/>
  </si>
  <si>
    <t>8/3～4　○○大学（所在市町村名）</t>
    <rPh sb="8" eb="10">
      <t>ダイガク</t>
    </rPh>
    <rPh sb="11" eb="13">
      <t>ショザイ</t>
    </rPh>
    <rPh sb="13" eb="17">
      <t>シチョウソンメイ</t>
    </rPh>
    <phoneticPr fontId="3"/>
  </si>
  <si>
    <t>6/3～4　○○大学（所在市町村名）</t>
    <rPh sb="8" eb="10">
      <t>ダイガク</t>
    </rPh>
    <phoneticPr fontId="3"/>
  </si>
  <si>
    <t>国際○○シンポジウムにおける○○に関する講演</t>
    <rPh sb="0" eb="2">
      <t>コクサイ</t>
    </rPh>
    <rPh sb="17" eb="18">
      <t>カン</t>
    </rPh>
    <rPh sb="20" eb="22">
      <t>コウエン</t>
    </rPh>
    <phoneticPr fontId="2"/>
  </si>
  <si>
    <t>会場借料</t>
    <rPh sb="0" eb="2">
      <t>カイジョウ</t>
    </rPh>
    <rPh sb="2" eb="4">
      <t>シャクリョウ</t>
    </rPh>
    <phoneticPr fontId="2"/>
  </si>
  <si>
    <t>○○会議室</t>
    <rPh sb="2" eb="5">
      <t>カイギシツ</t>
    </rPh>
    <phoneticPr fontId="2"/>
  </si>
  <si>
    <t>○○市</t>
    <rPh sb="2" eb="3">
      <t>シ</t>
    </rPh>
    <phoneticPr fontId="2"/>
  </si>
  <si>
    <t>修理代</t>
    <rPh sb="0" eb="3">
      <t>シュウリダイ</t>
    </rPh>
    <phoneticPr fontId="2"/>
  </si>
  <si>
    <t>人件費</t>
    <rPh sb="0" eb="3">
      <t>ジンケンヒ</t>
    </rPh>
    <phoneticPr fontId="2"/>
  </si>
  <si>
    <t>社員単価計算</t>
    <rPh sb="0" eb="2">
      <t>シャイン</t>
    </rPh>
    <rPh sb="2" eb="4">
      <t>タンカ</t>
    </rPh>
    <rPh sb="4" eb="6">
      <t>ケイサン</t>
    </rPh>
    <phoneticPr fontId="2"/>
  </si>
  <si>
    <t>期間</t>
    <rPh sb="0" eb="2">
      <t>キカン</t>
    </rPh>
    <phoneticPr fontId="6"/>
  </si>
  <si>
    <t>社員名</t>
    <rPh sb="0" eb="2">
      <t>シャイン</t>
    </rPh>
    <phoneticPr fontId="2"/>
  </si>
  <si>
    <t>通勤手当
（課税）</t>
    <rPh sb="0" eb="2">
      <t>ツウキン</t>
    </rPh>
    <rPh sb="2" eb="4">
      <t>テアテ</t>
    </rPh>
    <rPh sb="6" eb="8">
      <t>カゼイ</t>
    </rPh>
    <phoneticPr fontId="2"/>
  </si>
  <si>
    <t>年間総労働時間</t>
    <rPh sb="0" eb="2">
      <t>ネンカン</t>
    </rPh>
    <rPh sb="2" eb="3">
      <t>ソウ</t>
    </rPh>
    <rPh sb="3" eb="5">
      <t>ロウドウ</t>
    </rPh>
    <rPh sb="5" eb="7">
      <t>ジカン</t>
    </rPh>
    <phoneticPr fontId="6"/>
  </si>
  <si>
    <t>人件費単価</t>
    <rPh sb="0" eb="3">
      <t>ジンケンヒ</t>
    </rPh>
    <rPh sb="3" eb="5">
      <t>タンカ</t>
    </rPh>
    <phoneticPr fontId="6"/>
  </si>
  <si>
    <t>算定基準</t>
    <rPh sb="0" eb="2">
      <t>サンテイ</t>
    </rPh>
    <rPh sb="2" eb="4">
      <t>キジュン</t>
    </rPh>
    <phoneticPr fontId="2"/>
  </si>
  <si>
    <t>○○　○○</t>
    <phoneticPr fontId="2"/>
  </si>
  <si>
    <t>基本給</t>
    <phoneticPr fontId="3"/>
  </si>
  <si>
    <t>管理職手当</t>
    <rPh sb="0" eb="3">
      <t>カンリショク</t>
    </rPh>
    <rPh sb="3" eb="5">
      <t>テアテ</t>
    </rPh>
    <phoneticPr fontId="3"/>
  </si>
  <si>
    <t>家族手当</t>
    <rPh sb="0" eb="2">
      <t>カゾク</t>
    </rPh>
    <rPh sb="2" eb="4">
      <t>テアテ</t>
    </rPh>
    <phoneticPr fontId="3"/>
  </si>
  <si>
    <t>住宅手当</t>
    <rPh sb="0" eb="2">
      <t>ジュウタク</t>
    </rPh>
    <rPh sb="2" eb="4">
      <t>テアテ</t>
    </rPh>
    <phoneticPr fontId="3"/>
  </si>
  <si>
    <t>退職手当引当金</t>
    <rPh sb="0" eb="2">
      <t>タイショク</t>
    </rPh>
    <rPh sb="2" eb="4">
      <t>テアテ</t>
    </rPh>
    <rPh sb="4" eb="7">
      <t>ヒキアテキン</t>
    </rPh>
    <phoneticPr fontId="6"/>
  </si>
  <si>
    <t>うち課税外</t>
    <rPh sb="2" eb="4">
      <t>カゼイ</t>
    </rPh>
    <rPh sb="4" eb="5">
      <t>ガイ</t>
    </rPh>
    <phoneticPr fontId="2"/>
  </si>
  <si>
    <t>ボーナス</t>
    <phoneticPr fontId="3"/>
  </si>
  <si>
    <t>社会保険料事業所負担</t>
    <rPh sb="0" eb="2">
      <t>シャカイ</t>
    </rPh>
    <rPh sb="2" eb="5">
      <t>ホケンリョウ</t>
    </rPh>
    <rPh sb="5" eb="8">
      <t>ジギョウショ</t>
    </rPh>
    <rPh sb="8" eb="10">
      <t>フタン</t>
    </rPh>
    <phoneticPr fontId="6"/>
  </si>
  <si>
    <t>雇用保険
事業所負担</t>
    <rPh sb="0" eb="2">
      <t>コヨウ</t>
    </rPh>
    <rPh sb="2" eb="4">
      <t>ホケン</t>
    </rPh>
    <rPh sb="5" eb="8">
      <t>ジギョウショ</t>
    </rPh>
    <rPh sb="8" eb="10">
      <t>フタン</t>
    </rPh>
    <phoneticPr fontId="6"/>
  </si>
  <si>
    <t>労災保険料</t>
    <rPh sb="0" eb="2">
      <t>ロウサイ</t>
    </rPh>
    <rPh sb="2" eb="5">
      <t>ホケンリョウ</t>
    </rPh>
    <phoneticPr fontId="6"/>
  </si>
  <si>
    <t>〃</t>
    <phoneticPr fontId="2"/>
  </si>
  <si>
    <t>◎◎　◎◎</t>
    <phoneticPr fontId="2"/>
  </si>
  <si>
    <t>＊１　賃金単価には各種手当て、法定福利費等を含む。単価の計算は別紙。</t>
    <rPh sb="3" eb="5">
      <t>チンギン</t>
    </rPh>
    <rPh sb="5" eb="7">
      <t>タンカ</t>
    </rPh>
    <rPh sb="9" eb="11">
      <t>カクシュ</t>
    </rPh>
    <rPh sb="11" eb="13">
      <t>テア</t>
    </rPh>
    <rPh sb="15" eb="17">
      <t>ホウテイ</t>
    </rPh>
    <rPh sb="17" eb="20">
      <t>フクリヒ</t>
    </rPh>
    <rPh sb="20" eb="21">
      <t>トウ</t>
    </rPh>
    <rPh sb="22" eb="23">
      <t>フク</t>
    </rPh>
    <rPh sb="25" eb="27">
      <t>タンカ</t>
    </rPh>
    <rPh sb="28" eb="30">
      <t>ケイサン</t>
    </rPh>
    <rPh sb="31" eb="33">
      <t>ベッシ</t>
    </rPh>
    <phoneticPr fontId="2"/>
  </si>
  <si>
    <t>□□　□□</t>
    <phoneticPr fontId="2"/>
  </si>
  <si>
    <t>-</t>
  </si>
  <si>
    <t>○○　○○</t>
  </si>
  <si>
    <t>○月○日</t>
    <rPh sb="1" eb="2">
      <t>ガツ</t>
    </rPh>
    <rPh sb="3" eb="4">
      <t>ニチ</t>
    </rPh>
    <phoneticPr fontId="2"/>
  </si>
  <si>
    <t>【参考】別紙人件費等内訳</t>
    <rPh sb="1" eb="3">
      <t>サンコウ</t>
    </rPh>
    <rPh sb="6" eb="9">
      <t>ジンケンヒ</t>
    </rPh>
    <rPh sb="9" eb="10">
      <t>トウ</t>
    </rPh>
    <rPh sb="10" eb="12">
      <t>ウチワケ</t>
    </rPh>
    <phoneticPr fontId="3"/>
  </si>
  <si>
    <t>○月</t>
    <rPh sb="1" eb="2">
      <t>ガツ</t>
    </rPh>
    <phoneticPr fontId="2"/>
  </si>
  <si>
    <t>＊１</t>
    <phoneticPr fontId="2"/>
  </si>
  <si>
    <t>総計</t>
    <rPh sb="0" eb="2">
      <t>ソウケイ</t>
    </rPh>
    <phoneticPr fontId="2"/>
  </si>
  <si>
    <t>　人件費単価の計算は合理的な方法であれば良く、以下に合わせる必要はありません。</t>
    <rPh sb="1" eb="4">
      <t>ジンケンヒ</t>
    </rPh>
    <rPh sb="4" eb="6">
      <t>タンカ</t>
    </rPh>
    <rPh sb="7" eb="9">
      <t>ケイサン</t>
    </rPh>
    <rPh sb="10" eb="13">
      <t>ゴウリテキ</t>
    </rPh>
    <rPh sb="14" eb="16">
      <t>ホウホウ</t>
    </rPh>
    <rPh sb="20" eb="21">
      <t>ヨ</t>
    </rPh>
    <rPh sb="23" eb="25">
      <t>イカ</t>
    </rPh>
    <rPh sb="26" eb="27">
      <t>ア</t>
    </rPh>
    <rPh sb="30" eb="32">
      <t>ヒツヨウ</t>
    </rPh>
    <phoneticPr fontId="2"/>
  </si>
  <si>
    <t>【参考】人件費時間単価計算</t>
    <rPh sb="4" eb="7">
      <t>ジンケンヒ</t>
    </rPh>
    <rPh sb="7" eb="9">
      <t>ジカン</t>
    </rPh>
    <rPh sb="11" eb="13">
      <t>ケイサン</t>
    </rPh>
    <phoneticPr fontId="2"/>
  </si>
  <si>
    <t>　様式ではなく、単なる計算の一例です。</t>
    <rPh sb="1" eb="3">
      <t>ヨウシキ</t>
    </rPh>
    <rPh sb="8" eb="9">
      <t>タン</t>
    </rPh>
    <rPh sb="11" eb="13">
      <t>ケイサン</t>
    </rPh>
    <rPh sb="14" eb="16">
      <t>イチレイ</t>
    </rPh>
    <phoneticPr fontId="2"/>
  </si>
  <si>
    <t>（イノベーション創出強化研究推進事業）</t>
    <rPh sb="8" eb="18">
      <t>ソウシュツキョウカケンキュウスイシンジギョウ</t>
    </rPh>
    <phoneticPr fontId="2"/>
  </si>
  <si>
    <t>設備備品費</t>
    <rPh sb="0" eb="2">
      <t>セツビ</t>
    </rPh>
    <rPh sb="2" eb="5">
      <t>ビヒンヒ</t>
    </rPh>
    <phoneticPr fontId="3"/>
  </si>
  <si>
    <t>消耗品費</t>
    <rPh sb="0" eb="3">
      <t>ショウモウヒン</t>
    </rPh>
    <rPh sb="3" eb="4">
      <t>ヒ</t>
    </rPh>
    <phoneticPr fontId="3"/>
  </si>
  <si>
    <t>　物品費計</t>
    <rPh sb="1" eb="3">
      <t>ブッピン</t>
    </rPh>
    <rPh sb="3" eb="4">
      <t>ヒ</t>
    </rPh>
    <rPh sb="4" eb="5">
      <t>ケイ</t>
    </rPh>
    <phoneticPr fontId="3"/>
  </si>
  <si>
    <t>人件費（賃金）</t>
    <rPh sb="0" eb="3">
      <t>ジンケンヒ</t>
    </rPh>
    <rPh sb="4" eb="6">
      <t>チンギン</t>
    </rPh>
    <phoneticPr fontId="3"/>
  </si>
  <si>
    <t>謝金</t>
    <rPh sb="0" eb="2">
      <t>シャキン</t>
    </rPh>
    <phoneticPr fontId="3"/>
  </si>
  <si>
    <t>　人件費・謝金</t>
    <rPh sb="1" eb="4">
      <t>ジンケンヒ</t>
    </rPh>
    <rPh sb="5" eb="7">
      <t>シャキン</t>
    </rPh>
    <phoneticPr fontId="3"/>
  </si>
  <si>
    <t>外注費計</t>
    <rPh sb="0" eb="3">
      <t>ガイチュウヒ</t>
    </rPh>
    <rPh sb="3" eb="4">
      <t>ケイ</t>
    </rPh>
    <phoneticPr fontId="3"/>
  </si>
  <si>
    <t>印刷製本費計</t>
    <rPh sb="0" eb="2">
      <t>インサツ</t>
    </rPh>
    <rPh sb="2" eb="4">
      <t>セイホン</t>
    </rPh>
    <rPh sb="4" eb="5">
      <t>ヒ</t>
    </rPh>
    <rPh sb="5" eb="6">
      <t>ケイ</t>
    </rPh>
    <phoneticPr fontId="3"/>
  </si>
  <si>
    <t>会議費計</t>
    <rPh sb="0" eb="3">
      <t>カイギヒ</t>
    </rPh>
    <rPh sb="3" eb="4">
      <t>ケイ</t>
    </rPh>
    <phoneticPr fontId="3"/>
  </si>
  <si>
    <t>通信運搬費計</t>
    <rPh sb="0" eb="2">
      <t>ツウシン</t>
    </rPh>
    <rPh sb="2" eb="4">
      <t>ウンパン</t>
    </rPh>
    <rPh sb="4" eb="5">
      <t>ヒ</t>
    </rPh>
    <rPh sb="5" eb="6">
      <t>ケイ</t>
    </rPh>
    <phoneticPr fontId="3"/>
  </si>
  <si>
    <t>光熱水料計</t>
    <rPh sb="0" eb="4">
      <t>コウネツスイリョウ</t>
    </rPh>
    <rPh sb="4" eb="5">
      <t>ケイ</t>
    </rPh>
    <phoneticPr fontId="3"/>
  </si>
  <si>
    <t>その他（諸経費）</t>
    <rPh sb="2" eb="3">
      <t>タ</t>
    </rPh>
    <rPh sb="4" eb="7">
      <t>ショケイヒ</t>
    </rPh>
    <phoneticPr fontId="3"/>
  </si>
  <si>
    <t>　その他計</t>
    <rPh sb="3" eb="4">
      <t>タ</t>
    </rPh>
    <rPh sb="4" eb="5">
      <t>ケイ</t>
    </rPh>
    <phoneticPr fontId="3"/>
  </si>
  <si>
    <t>旅費計</t>
    <rPh sb="0" eb="2">
      <t>リョヒ</t>
    </rPh>
    <rPh sb="2" eb="3">
      <t>ケイ</t>
    </rPh>
    <phoneticPr fontId="3"/>
  </si>
  <si>
    <t>設備備品の償却費</t>
    <rPh sb="0" eb="2">
      <t>セツビ</t>
    </rPh>
    <rPh sb="2" eb="4">
      <t>ビヒン</t>
    </rPh>
    <rPh sb="5" eb="7">
      <t>ショウキャク</t>
    </rPh>
    <rPh sb="7" eb="8">
      <t>ヒ</t>
    </rPh>
    <phoneticPr fontId="3"/>
  </si>
  <si>
    <t>試験研究用消耗品</t>
    <rPh sb="0" eb="2">
      <t>シケン</t>
    </rPh>
    <rPh sb="2" eb="5">
      <t>ケンキュウヨウ</t>
    </rPh>
    <rPh sb="5" eb="7">
      <t>ショウモウ</t>
    </rPh>
    <rPh sb="7" eb="8">
      <t>ヒン</t>
    </rPh>
    <phoneticPr fontId="3"/>
  </si>
  <si>
    <t>郵便料金</t>
    <rPh sb="0" eb="2">
      <t>ユウビン</t>
    </rPh>
    <rPh sb="2" eb="4">
      <t>リョウキン</t>
    </rPh>
    <phoneticPr fontId="2"/>
  </si>
  <si>
    <t>パンフレット送料</t>
    <rPh sb="6" eb="8">
      <t>ソウリョウ</t>
    </rPh>
    <phoneticPr fontId="2"/>
  </si>
  <si>
    <t>プロバイダ料金（１月分）</t>
    <rPh sb="9" eb="11">
      <t>ガツブン</t>
    </rPh>
    <phoneticPr fontId="2"/>
  </si>
  <si>
    <t>外注費</t>
    <rPh sb="0" eb="3">
      <t>ガイチュウヒ</t>
    </rPh>
    <phoneticPr fontId="3"/>
  </si>
  <si>
    <t>印刷製本費</t>
    <rPh sb="0" eb="2">
      <t>インサツ</t>
    </rPh>
    <rPh sb="2" eb="4">
      <t>セイホン</t>
    </rPh>
    <rPh sb="4" eb="5">
      <t>ヒ</t>
    </rPh>
    <phoneticPr fontId="3"/>
  </si>
  <si>
    <t>会議費</t>
    <rPh sb="0" eb="3">
      <t>カイギヒ</t>
    </rPh>
    <phoneticPr fontId="3"/>
  </si>
  <si>
    <t>通信運搬費</t>
    <rPh sb="0" eb="2">
      <t>ツウシン</t>
    </rPh>
    <rPh sb="2" eb="4">
      <t>ウンパン</t>
    </rPh>
    <rPh sb="4" eb="5">
      <t>ヒ</t>
    </rPh>
    <phoneticPr fontId="3"/>
  </si>
  <si>
    <t>光熱水料</t>
    <rPh sb="0" eb="4">
      <t>コウネツスイリョウ</t>
    </rPh>
    <phoneticPr fontId="3"/>
  </si>
  <si>
    <t>その他計</t>
    <rPh sb="2" eb="3">
      <t>タ</t>
    </rPh>
    <rPh sb="3" eb="4">
      <t>ケイ</t>
    </rPh>
    <phoneticPr fontId="2"/>
  </si>
  <si>
    <t>その他計</t>
    <rPh sb="2" eb="3">
      <t>タ</t>
    </rPh>
    <rPh sb="3" eb="4">
      <t>ケイ</t>
    </rPh>
    <phoneticPr fontId="3"/>
  </si>
  <si>
    <t>　人件費・謝金計</t>
    <rPh sb="1" eb="4">
      <t>ジンケンヒ</t>
    </rPh>
    <rPh sb="5" eb="7">
      <t>シャキン</t>
    </rPh>
    <rPh sb="7" eb="8">
      <t>ケイ</t>
    </rPh>
    <phoneticPr fontId="3"/>
  </si>
  <si>
    <r>
      <t>R</t>
    </r>
    <r>
      <rPr>
        <sz val="11"/>
        <color theme="1"/>
        <rFont val="ＭＳ Ｐゴシック"/>
        <family val="2"/>
        <charset val="128"/>
        <scheme val="minor"/>
      </rPr>
      <t>*.*.*</t>
    </r>
    <phoneticPr fontId="3"/>
  </si>
  <si>
    <t>R*.*.*</t>
    <phoneticPr fontId="2"/>
  </si>
  <si>
    <t>※時間外手当及び食事手当等一般的な福利厚生費は基準上計算には含めないこと。</t>
    <rPh sb="1" eb="4">
      <t>ジカンガイ</t>
    </rPh>
    <rPh sb="6" eb="7">
      <t>オヨ</t>
    </rPh>
    <rPh sb="8" eb="10">
      <t>ショクジ</t>
    </rPh>
    <rPh sb="10" eb="12">
      <t>テアテ</t>
    </rPh>
    <rPh sb="12" eb="13">
      <t>トウ</t>
    </rPh>
    <rPh sb="13" eb="15">
      <t>イッパン</t>
    </rPh>
    <rPh sb="15" eb="16">
      <t>テキ</t>
    </rPh>
    <rPh sb="17" eb="19">
      <t>フクリ</t>
    </rPh>
    <rPh sb="19" eb="22">
      <t>コウセイヒ</t>
    </rPh>
    <rPh sb="23" eb="25">
      <t>キジュン</t>
    </rPh>
    <rPh sb="25" eb="26">
      <t>ジョウ</t>
    </rPh>
    <rPh sb="26" eb="28">
      <t>ケイサン</t>
    </rPh>
    <rPh sb="30" eb="31">
      <t>フク</t>
    </rPh>
    <phoneticPr fontId="2"/>
  </si>
  <si>
    <t>※会計上当該年度の支払実績による単価計算が難しい場合は、前年度の賃金支払実績での算定でも可。（ただし算定の基準期間は４月から３月の１年間とする）</t>
    <rPh sb="1" eb="3">
      <t>カイケイ</t>
    </rPh>
    <rPh sb="3" eb="4">
      <t>ジョウ</t>
    </rPh>
    <rPh sb="4" eb="6">
      <t>トウガイ</t>
    </rPh>
    <rPh sb="6" eb="8">
      <t>ネンド</t>
    </rPh>
    <rPh sb="9" eb="11">
      <t>シハライ</t>
    </rPh>
    <rPh sb="11" eb="13">
      <t>ジッセキ</t>
    </rPh>
    <rPh sb="16" eb="18">
      <t>タンカ</t>
    </rPh>
    <rPh sb="18" eb="20">
      <t>ケイサン</t>
    </rPh>
    <rPh sb="21" eb="22">
      <t>ムズカ</t>
    </rPh>
    <rPh sb="24" eb="26">
      <t>バアイ</t>
    </rPh>
    <rPh sb="28" eb="31">
      <t>ゼンネンド</t>
    </rPh>
    <rPh sb="32" eb="34">
      <t>チンギン</t>
    </rPh>
    <rPh sb="34" eb="36">
      <t>シハライ</t>
    </rPh>
    <rPh sb="36" eb="38">
      <t>ジッセキ</t>
    </rPh>
    <rPh sb="40" eb="42">
      <t>サンテイ</t>
    </rPh>
    <rPh sb="44" eb="45">
      <t>カ</t>
    </rPh>
    <rPh sb="50" eb="52">
      <t>サンテイ</t>
    </rPh>
    <rPh sb="53" eb="55">
      <t>キジュン</t>
    </rPh>
    <rPh sb="55" eb="57">
      <t>キカン</t>
    </rPh>
    <rPh sb="59" eb="60">
      <t>ガツ</t>
    </rPh>
    <rPh sb="63" eb="64">
      <t>ガツ</t>
    </rPh>
    <rPh sb="66" eb="68">
      <t>ネンカン</t>
    </rPh>
    <phoneticPr fontId="2"/>
  </si>
  <si>
    <t>社員単価は、「人件費時間単価 ＝ (年間総支給額＋年間法定福利費等)÷年間理論総労働時間」を時間単価とする。</t>
    <rPh sb="0" eb="2">
      <t>シャイン</t>
    </rPh>
    <rPh sb="2" eb="4">
      <t>タンカ</t>
    </rPh>
    <rPh sb="7" eb="10">
      <t>ジンケンヒ</t>
    </rPh>
    <rPh sb="10" eb="12">
      <t>ジカン</t>
    </rPh>
    <rPh sb="12" eb="14">
      <t>タンカ</t>
    </rPh>
    <rPh sb="18" eb="20">
      <t>ネンカン</t>
    </rPh>
    <rPh sb="20" eb="21">
      <t>ソウ</t>
    </rPh>
    <rPh sb="21" eb="23">
      <t>シキュウ</t>
    </rPh>
    <rPh sb="23" eb="24">
      <t>ガク</t>
    </rPh>
    <rPh sb="27" eb="29">
      <t>ホウテイ</t>
    </rPh>
    <rPh sb="29" eb="32">
      <t>フクリヒ</t>
    </rPh>
    <rPh sb="32" eb="33">
      <t>トウ</t>
    </rPh>
    <rPh sb="35" eb="37">
      <t>ネンカン</t>
    </rPh>
    <rPh sb="37" eb="39">
      <t>リロン</t>
    </rPh>
    <rPh sb="39" eb="40">
      <t>ソウ</t>
    </rPh>
    <rPh sb="40" eb="42">
      <t>ロウドウ</t>
    </rPh>
    <rPh sb="42" eb="44">
      <t>ジカン</t>
    </rPh>
    <rPh sb="46" eb="48">
      <t>ジカン</t>
    </rPh>
    <rPh sb="48" eb="50">
      <t>タンカ</t>
    </rPh>
    <phoneticPr fontId="2"/>
  </si>
  <si>
    <t>合計</t>
    <phoneticPr fontId="2"/>
  </si>
  <si>
    <t>年間営業日数
2019/4/1～2020/3/31</t>
    <rPh sb="0" eb="2">
      <t>ネンカン</t>
    </rPh>
    <rPh sb="2" eb="4">
      <t>エイギョウ</t>
    </rPh>
    <rPh sb="4" eb="6">
      <t>ニッスウ</t>
    </rPh>
    <phoneticPr fontId="6"/>
  </si>
  <si>
    <t>当社営業日数</t>
    <rPh sb="0" eb="2">
      <t>トウシャ</t>
    </rPh>
    <rPh sb="2" eb="4">
      <t>エイギョウ</t>
    </rPh>
    <rPh sb="4" eb="6">
      <t>ニッスウ</t>
    </rPh>
    <phoneticPr fontId="2"/>
  </si>
  <si>
    <t>○○他</t>
    <rPh sb="2" eb="3">
      <t>ホカ</t>
    </rPh>
    <phoneticPr fontId="3"/>
  </si>
  <si>
    <t>伝票番号XX-XX</t>
    <rPh sb="0" eb="2">
      <t>デンピョウ</t>
    </rPh>
    <rPh sb="2" eb="4">
      <t>バンゴウ</t>
    </rPh>
    <phoneticPr fontId="2"/>
  </si>
  <si>
    <t>（様式Ⅲ－８－４）　（マッチングファンド対象構成員）</t>
    <rPh sb="1" eb="3">
      <t>ヨウシキ</t>
    </rPh>
    <rPh sb="19" eb="21">
      <t>タイショウ</t>
    </rPh>
    <rPh sb="21" eb="24">
      <t>コウセイイン</t>
    </rPh>
    <phoneticPr fontId="2"/>
  </si>
  <si>
    <t>（様式Ⅲ－８－４）　（マッチングファンド対象構成員）</t>
    <rPh sb="1" eb="3">
      <t>ヨウシキ</t>
    </rPh>
    <rPh sb="20" eb="22">
      <t>タイショウ</t>
    </rPh>
    <rPh sb="22" eb="25">
      <t>コウセイイン</t>
    </rPh>
    <phoneticPr fontId="2"/>
  </si>
  <si>
    <t>①日数</t>
    <phoneticPr fontId="3"/>
  </si>
  <si>
    <t>②交通費単価</t>
    <phoneticPr fontId="2"/>
  </si>
  <si>
    <t>③交通費
（課税）</t>
    <rPh sb="6" eb="8">
      <t>カゼイ</t>
    </rPh>
    <phoneticPr fontId="3"/>
  </si>
  <si>
    <t>④出役時間</t>
    <phoneticPr fontId="2"/>
  </si>
  <si>
    <t>⑤賃金単価</t>
    <phoneticPr fontId="2"/>
  </si>
  <si>
    <t>⑥うち課税外</t>
    <rPh sb="3" eb="6">
      <t>カゼイガイ</t>
    </rPh>
    <phoneticPr fontId="2"/>
  </si>
  <si>
    <t>⑦賃金</t>
    <rPh sb="1" eb="3">
      <t>チンギン</t>
    </rPh>
    <phoneticPr fontId="2"/>
  </si>
  <si>
    <t>⑧うち課税外</t>
    <rPh sb="3" eb="6">
      <t>カゼイガイ</t>
    </rPh>
    <phoneticPr fontId="2"/>
  </si>
  <si>
    <t>⑨社会保険料負担金
（非課税）</t>
    <rPh sb="1" eb="3">
      <t>シャカイ</t>
    </rPh>
    <rPh sb="3" eb="6">
      <t>ホケンリョウ</t>
    </rPh>
    <rPh sb="6" eb="9">
      <t>フタンキン</t>
    </rPh>
    <rPh sb="11" eb="14">
      <t>ヒカゼイ</t>
    </rPh>
    <phoneticPr fontId="6"/>
  </si>
  <si>
    <t>⑩雇用保険
事業主
(非課税）</t>
    <rPh sb="1" eb="3">
      <t>コヨウ</t>
    </rPh>
    <rPh sb="3" eb="5">
      <t>ホケン</t>
    </rPh>
    <rPh sb="6" eb="9">
      <t>ジギョウヌシ</t>
    </rPh>
    <rPh sb="11" eb="14">
      <t>ヒカゼイ</t>
    </rPh>
    <phoneticPr fontId="6"/>
  </si>
  <si>
    <t>⑪労災保険料
(非課税）</t>
    <rPh sb="1" eb="3">
      <t>ロウサイ</t>
    </rPh>
    <rPh sb="3" eb="6">
      <t>ホケンリョウ</t>
    </rPh>
    <phoneticPr fontId="6"/>
  </si>
  <si>
    <t>⑫事業主負担額計</t>
    <rPh sb="1" eb="4">
      <t>ジギョウヌシ</t>
    </rPh>
    <rPh sb="4" eb="7">
      <t>フタンガク</t>
    </rPh>
    <rPh sb="7" eb="8">
      <t>ケイ</t>
    </rPh>
    <phoneticPr fontId="3"/>
  </si>
  <si>
    <t>⑬総額
(③+⑦+⑫)</t>
    <rPh sb="1" eb="3">
      <t>ソウガク</t>
    </rPh>
    <phoneticPr fontId="6"/>
  </si>
  <si>
    <t>⑭うち課税外(⑧+⑫)</t>
    <rPh sb="3" eb="6">
      <t>カゼイガイ</t>
    </rPh>
    <phoneticPr fontId="2"/>
  </si>
  <si>
    <t>消費税等
相当額計上額(10%)</t>
    <rPh sb="0" eb="3">
      <t>ショウヒゼイ</t>
    </rPh>
    <rPh sb="3" eb="4">
      <t>トウ</t>
    </rPh>
    <rPh sb="5" eb="7">
      <t>ソウトウ</t>
    </rPh>
    <rPh sb="7" eb="8">
      <t>ガク</t>
    </rPh>
    <rPh sb="8" eb="10">
      <t>ケイジョウ</t>
    </rPh>
    <rPh sb="10" eb="11">
      <t>ガク</t>
    </rPh>
    <phoneticPr fontId="2"/>
  </si>
  <si>
    <t>備　考</t>
    <rPh sb="0" eb="1">
      <t>ソナエ</t>
    </rPh>
    <rPh sb="2" eb="3">
      <t>コウ</t>
    </rPh>
    <phoneticPr fontId="3"/>
  </si>
  <si>
    <t>1月</t>
  </si>
  <si>
    <t>2月</t>
  </si>
  <si>
    <t>3月</t>
    <rPh sb="1" eb="2">
      <t>ガツ</t>
    </rPh>
    <phoneticPr fontId="2"/>
  </si>
  <si>
    <t>4月</t>
    <rPh sb="1" eb="2">
      <t>ガツ</t>
    </rPh>
    <phoneticPr fontId="2"/>
  </si>
  <si>
    <t>5月</t>
  </si>
  <si>
    <t>6月</t>
  </si>
  <si>
    <t>7月</t>
  </si>
  <si>
    <t>8月</t>
  </si>
  <si>
    <t>9月</t>
  </si>
  <si>
    <t>10月</t>
  </si>
  <si>
    <t>11月</t>
  </si>
  <si>
    <t>12月</t>
  </si>
  <si>
    <t>フリーザー</t>
    <phoneticPr fontId="3"/>
  </si>
  <si>
    <t>試薬</t>
  </si>
  <si>
    <t>箱</t>
    <rPh sb="0" eb="1">
      <t>ハコ</t>
    </rPh>
    <phoneticPr fontId="2"/>
  </si>
  <si>
    <t>　物品費計</t>
    <rPh sb="1" eb="2">
      <t>シナ</t>
    </rPh>
    <rPh sb="2" eb="3">
      <t>ヒ</t>
    </rPh>
    <rPh sb="3" eb="4">
      <t>ケイ</t>
    </rPh>
    <phoneticPr fontId="3"/>
  </si>
  <si>
    <t>4月分賃金</t>
    <rPh sb="1" eb="3">
      <t>ガツブン</t>
    </rPh>
    <phoneticPr fontId="2"/>
  </si>
  <si>
    <t>◎◎　◎◎　←氏名</t>
    <rPh sb="7" eb="9">
      <t>シメイ</t>
    </rPh>
    <phoneticPr fontId="3"/>
  </si>
  <si>
    <t>5月分賃金</t>
    <rPh sb="1" eb="3">
      <t>ガツブン</t>
    </rPh>
    <phoneticPr fontId="2"/>
  </si>
  <si>
    <t>6月分賃金</t>
    <rPh sb="1" eb="3">
      <t>ガツブン</t>
    </rPh>
    <phoneticPr fontId="2"/>
  </si>
  <si>
    <t>7月分賃金</t>
    <rPh sb="1" eb="3">
      <t>ガツブン</t>
    </rPh>
    <phoneticPr fontId="2"/>
  </si>
  <si>
    <t>8月分賃金</t>
    <rPh sb="1" eb="3">
      <t>ガツブン</t>
    </rPh>
    <phoneticPr fontId="2"/>
  </si>
  <si>
    <t>9月分賃金</t>
    <rPh sb="1" eb="3">
      <t>ガツブン</t>
    </rPh>
    <phoneticPr fontId="2"/>
  </si>
  <si>
    <t>10月分賃金</t>
    <rPh sb="2" eb="4">
      <t>ガツブン</t>
    </rPh>
    <phoneticPr fontId="2"/>
  </si>
  <si>
    <t>11月分賃金</t>
    <rPh sb="2" eb="4">
      <t>ガツブン</t>
    </rPh>
    <phoneticPr fontId="2"/>
  </si>
  <si>
    <t>12月分賃金</t>
    <rPh sb="2" eb="4">
      <t>ガツブン</t>
    </rPh>
    <phoneticPr fontId="2"/>
  </si>
  <si>
    <t>1月分賃金</t>
    <rPh sb="1" eb="3">
      <t>ガツブン</t>
    </rPh>
    <phoneticPr fontId="2"/>
  </si>
  <si>
    <t>2月分賃金</t>
    <rPh sb="1" eb="3">
      <t>ガツブン</t>
    </rPh>
    <phoneticPr fontId="2"/>
  </si>
  <si>
    <t>3月分賃金</t>
    <rPh sb="1" eb="3">
      <t>ガツブン</t>
    </rPh>
    <phoneticPr fontId="2"/>
  </si>
  <si>
    <t>R*.*.*</t>
    <phoneticPr fontId="3"/>
  </si>
  <si>
    <t>お茶代</t>
    <rPh sb="1" eb="3">
      <t>チャダイ</t>
    </rPh>
    <phoneticPr fontId="2"/>
  </si>
  <si>
    <t>○○商店（株）</t>
    <rPh sb="2" eb="4">
      <t>ショウテン</t>
    </rPh>
    <rPh sb="4" eb="7">
      <t>カブ</t>
    </rPh>
    <phoneticPr fontId="2"/>
  </si>
  <si>
    <t>○○郵便局</t>
    <rPh sb="2" eb="5">
      <t>ユウビンキョク</t>
    </rPh>
    <phoneticPr fontId="2"/>
  </si>
  <si>
    <t>○○株</t>
    <rPh sb="2" eb="3">
      <t>カブ</t>
    </rPh>
    <phoneticPr fontId="2"/>
  </si>
  <si>
    <t>○○○料</t>
    <rPh sb="3" eb="4">
      <t>リョウ</t>
    </rPh>
    <phoneticPr fontId="2"/>
  </si>
  <si>
    <t>子ども・子育て拠出金</t>
    <rPh sb="0" eb="1">
      <t>コ</t>
    </rPh>
    <rPh sb="4" eb="6">
      <t>コソダ</t>
    </rPh>
    <rPh sb="7" eb="10">
      <t>キョシュツキン</t>
    </rPh>
    <phoneticPr fontId="6"/>
  </si>
  <si>
    <t>　単価の基準によって違った形式になっても構いません。</t>
    <rPh sb="1" eb="3">
      <t>タンカ</t>
    </rPh>
    <rPh sb="4" eb="6">
      <t>キジュン</t>
    </rPh>
    <rPh sb="10" eb="11">
      <t>チガ</t>
    </rPh>
    <rPh sb="13" eb="15">
      <t>ケイシキ</t>
    </rPh>
    <rPh sb="20" eb="21">
      <t>カマ</t>
    </rPh>
    <phoneticPr fontId="2"/>
  </si>
  <si>
    <t>国内旅費</t>
    <rPh sb="0" eb="2">
      <t>コクナイ</t>
    </rPh>
    <rPh sb="2" eb="4">
      <t>リョヒ</t>
    </rPh>
    <phoneticPr fontId="3"/>
  </si>
  <si>
    <t>外国旅費</t>
    <rPh sb="0" eb="2">
      <t>ガイコク</t>
    </rPh>
    <rPh sb="2" eb="4">
      <t>リョヒ</t>
    </rPh>
    <phoneticPr fontId="3"/>
  </si>
  <si>
    <t>（依頼出張）国内・外国旅費</t>
    <rPh sb="1" eb="3">
      <t>イライ</t>
    </rPh>
    <rPh sb="3" eb="5">
      <t>シュッチョウ</t>
    </rPh>
    <rPh sb="6" eb="8">
      <t>コクナイ</t>
    </rPh>
    <rPh sb="9" eb="11">
      <t>ガイコク</t>
    </rPh>
    <rPh sb="11" eb="13">
      <t>リョヒ</t>
    </rPh>
    <phoneticPr fontId="2"/>
  </si>
  <si>
    <t>R2.○.○～R3.3.○</t>
    <phoneticPr fontId="2"/>
  </si>
  <si>
    <t>令和○○年度　試験研究自己資金帳簿</t>
    <rPh sb="0" eb="2">
      <t>レイワ</t>
    </rPh>
    <rPh sb="4" eb="6">
      <t>ネンド</t>
    </rPh>
    <rPh sb="7" eb="9">
      <t>シケン</t>
    </rPh>
    <rPh sb="9" eb="11">
      <t>ケンキュウ</t>
    </rPh>
    <rPh sb="11" eb="13">
      <t>ジコ</t>
    </rPh>
    <rPh sb="13" eb="15">
      <t>シキン</t>
    </rPh>
    <rPh sb="15" eb="17">
      <t>チョウボ</t>
    </rPh>
    <phoneticPr fontId="2"/>
  </si>
  <si>
    <t>R2.4～R3.3支払実績</t>
    <rPh sb="9" eb="11">
      <t>シハラ</t>
    </rPh>
    <rPh sb="11" eb="13">
      <t>ジッセキ</t>
    </rPh>
    <phoneticPr fontId="2"/>
  </si>
  <si>
    <t>2020/4</t>
  </si>
  <si>
    <t>2020/5</t>
  </si>
  <si>
    <t>2020/6</t>
  </si>
  <si>
    <t>2020/7</t>
  </si>
  <si>
    <t>2020/8</t>
  </si>
  <si>
    <t>2020/9</t>
  </si>
  <si>
    <t>2020/10</t>
  </si>
  <si>
    <t>2020/11</t>
  </si>
  <si>
    <t>2020/12</t>
  </si>
  <si>
    <t>2021/1</t>
  </si>
  <si>
    <t>2021/2</t>
  </si>
  <si>
    <t>2021/3</t>
  </si>
  <si>
    <t>イノベーション創出強化研究推進事業</t>
    <rPh sb="7" eb="9">
      <t>ソウシュツ</t>
    </rPh>
    <rPh sb="9" eb="11">
      <t>キョウカ</t>
    </rPh>
    <rPh sb="11" eb="13">
      <t>ケンキュウ</t>
    </rPh>
    <rPh sb="13" eb="15">
      <t>スイシン</t>
    </rPh>
    <rPh sb="15" eb="17">
      <t>ジギョウ</t>
    </rPh>
    <phoneticPr fontId="2"/>
  </si>
  <si>
    <t>R○.○.○～R○.○.○</t>
  </si>
  <si>
    <t>R*.*.*</t>
  </si>
  <si>
    <t>5/20 ○○研究会出席謝金</t>
    <rPh sb="10" eb="12">
      <t>シュッセキ</t>
    </rPh>
    <rPh sb="12" eb="14">
      <t>シャキン</t>
    </rPh>
    <phoneticPr fontId="2"/>
  </si>
  <si>
    <t>5/20 ○○研究会出席謝金に係る源泉徴収税</t>
    <rPh sb="10" eb="12">
      <t>シュッセキ</t>
    </rPh>
    <rPh sb="12" eb="14">
      <t>シャキン</t>
    </rPh>
    <rPh sb="15" eb="16">
      <t>カカ</t>
    </rPh>
    <rPh sb="17" eb="19">
      <t>ゲンセン</t>
    </rPh>
    <rPh sb="19" eb="21">
      <t>チョウシュウ</t>
    </rPh>
    <rPh sb="21" eb="22">
      <t>ゼイ</t>
    </rPh>
    <phoneticPr fontId="2"/>
  </si>
  <si>
    <t>9/3～13　○○駅～羽田空港第3ターミナル駅</t>
    <rPh sb="9" eb="10">
      <t>エキ</t>
    </rPh>
    <rPh sb="11" eb="13">
      <t>ハネダ</t>
    </rPh>
    <rPh sb="13" eb="15">
      <t>クウコウ</t>
    </rPh>
    <rPh sb="15" eb="16">
      <t>ダイ</t>
    </rPh>
    <rPh sb="22" eb="23">
      <t>エキ</t>
    </rPh>
    <phoneticPr fontId="2"/>
  </si>
  <si>
    <t>依頼出張旅費（国内・外国）</t>
    <rPh sb="0" eb="2">
      <t>イライ</t>
    </rPh>
    <rPh sb="2" eb="4">
      <t>シュッチョウ</t>
    </rPh>
    <rPh sb="4" eb="6">
      <t>リョヒ</t>
    </rPh>
    <rPh sb="7" eb="9">
      <t>コクナイ</t>
    </rPh>
    <rPh sb="10" eb="12">
      <t>ガイコク</t>
    </rPh>
    <phoneticPr fontId="2"/>
  </si>
  <si>
    <t>合計</t>
    <rPh sb="0" eb="2">
      <t>ゴウケイ</t>
    </rPh>
    <phoneticPr fontId="2"/>
  </si>
  <si>
    <t>（外国旅費）</t>
    <rPh sb="1" eb="3">
      <t>ガイコク</t>
    </rPh>
    <rPh sb="3" eb="5">
      <t>リョヒ</t>
    </rPh>
    <phoneticPr fontId="2"/>
  </si>
  <si>
    <t>（依頼出張）</t>
    <rPh sb="1" eb="3">
      <t>イライ</t>
    </rPh>
    <rPh sb="3" eb="5">
      <t>シュッチョウ</t>
    </rPh>
    <phoneticPr fontId="2"/>
  </si>
  <si>
    <t>(記載例)</t>
    <rPh sb="1" eb="4">
      <t>キサイレイ</t>
    </rPh>
    <phoneticPr fontId="2"/>
  </si>
  <si>
    <t>○○太郎</t>
    <rPh sb="2" eb="4">
      <t>タロウ</t>
    </rPh>
    <phoneticPr fontId="2"/>
  </si>
  <si>
    <t>福岡県福岡市</t>
    <rPh sb="0" eb="3">
      <t>フクオカケン</t>
    </rPh>
    <rPh sb="3" eb="6">
      <t>フクオカシ</t>
    </rPh>
    <phoneticPr fontId="2"/>
  </si>
  <si>
    <t>茨城県つくば市</t>
    <rPh sb="0" eb="3">
      <t>イバラキケン</t>
    </rPh>
    <rPh sb="6" eb="7">
      <t>シ</t>
    </rPh>
    <phoneticPr fontId="2"/>
  </si>
  <si>
    <t>○○研究会成果発表</t>
    <rPh sb="2" eb="5">
      <t>ケンキュウカイ</t>
    </rPh>
    <rPh sb="5" eb="7">
      <t>セイカ</t>
    </rPh>
    <rPh sb="7" eb="9">
      <t>ハッピョウ</t>
    </rPh>
    <phoneticPr fontId="2"/>
  </si>
  <si>
    <t>○○研究領域</t>
    <rPh sb="2" eb="4">
      <t>ケンキュウ</t>
    </rPh>
    <rPh sb="4" eb="6">
      <t>リョウイキ</t>
    </rPh>
    <phoneticPr fontId="2"/>
  </si>
  <si>
    <t>（国内旅費）</t>
    <rPh sb="1" eb="3">
      <t>コクナイ</t>
    </rPh>
    <rPh sb="3" eb="5">
      <t>リョヒ</t>
    </rPh>
    <phoneticPr fontId="2"/>
  </si>
  <si>
    <t>課税外(不・非課税)金額</t>
    <rPh sb="0" eb="2">
      <t>カゼイ</t>
    </rPh>
    <rPh sb="2" eb="3">
      <t>ガイ</t>
    </rPh>
    <rPh sb="4" eb="5">
      <t>フ</t>
    </rPh>
    <rPh sb="6" eb="9">
      <t>ヒカゼイ</t>
    </rPh>
    <rPh sb="10" eb="12">
      <t>キンガク</t>
    </rPh>
    <phoneticPr fontId="2"/>
  </si>
  <si>
    <t>支払日</t>
    <rPh sb="0" eb="3">
      <t>シハライビ</t>
    </rPh>
    <phoneticPr fontId="2"/>
  </si>
  <si>
    <t>支払
相手先</t>
    <rPh sb="0" eb="2">
      <t>シハライ</t>
    </rPh>
    <rPh sb="3" eb="6">
      <t>アイテサキ</t>
    </rPh>
    <phoneticPr fontId="2"/>
  </si>
  <si>
    <t>旅費支給
金額</t>
    <rPh sb="0" eb="2">
      <t>リョヒ</t>
    </rPh>
    <rPh sb="2" eb="4">
      <t>シキュウ</t>
    </rPh>
    <rPh sb="5" eb="7">
      <t>キンガク</t>
    </rPh>
    <phoneticPr fontId="2"/>
  </si>
  <si>
    <t>出張先（目的地）</t>
    <rPh sb="0" eb="3">
      <t>シュッチョウサキ</t>
    </rPh>
    <rPh sb="4" eb="7">
      <t>モクテキチ</t>
    </rPh>
    <phoneticPr fontId="3"/>
  </si>
  <si>
    <t>出発地</t>
    <rPh sb="0" eb="3">
      <t>シュッパツチ</t>
    </rPh>
    <phoneticPr fontId="2"/>
  </si>
  <si>
    <t>出張者</t>
    <rPh sb="0" eb="3">
      <t>シュッチョウシャ</t>
    </rPh>
    <phoneticPr fontId="2"/>
  </si>
  <si>
    <t>出張者所属</t>
    <rPh sb="0" eb="3">
      <t>シュッチョウシャ</t>
    </rPh>
    <rPh sb="3" eb="5">
      <t>ショゾク</t>
    </rPh>
    <phoneticPr fontId="6"/>
  </si>
  <si>
    <t>出張日付
（至）</t>
    <rPh sb="0" eb="2">
      <t>シュッチョウ</t>
    </rPh>
    <rPh sb="2" eb="4">
      <t>ヒヅ</t>
    </rPh>
    <rPh sb="6" eb="7">
      <t>イタ</t>
    </rPh>
    <phoneticPr fontId="6"/>
  </si>
  <si>
    <t>出張日付
（自）</t>
    <rPh sb="0" eb="2">
      <t>シュッチョウ</t>
    </rPh>
    <rPh sb="2" eb="4">
      <t>ヒヅ</t>
    </rPh>
    <rPh sb="6" eb="7">
      <t>ジ</t>
    </rPh>
    <phoneticPr fontId="6"/>
  </si>
  <si>
    <t>【参考】別紙旅費等内訳</t>
    <rPh sb="1" eb="3">
      <t>サンコウ</t>
    </rPh>
    <rPh sb="6" eb="8">
      <t>リョヒ</t>
    </rPh>
    <rPh sb="8" eb="9">
      <t>トウ</t>
    </rPh>
    <rPh sb="9" eb="11">
      <t>ウチワケ</t>
    </rPh>
    <phoneticPr fontId="3"/>
  </si>
  <si>
    <t>出張件名（用務）
件名で本委託業務との関連性が分からない場合は、件名の外、本委託業務との関連性が分かる出張内容を記載すること。</t>
    <rPh sb="0" eb="2">
      <t>シュッチョウ</t>
    </rPh>
    <rPh sb="2" eb="4">
      <t>ケンメイ</t>
    </rPh>
    <rPh sb="5" eb="7">
      <t>ヨウム</t>
    </rPh>
    <rPh sb="9" eb="11">
      <t>ケンメイ</t>
    </rPh>
    <rPh sb="12" eb="13">
      <t>ホン</t>
    </rPh>
    <rPh sb="13" eb="15">
      <t>イタク</t>
    </rPh>
    <rPh sb="15" eb="17">
      <t>ギョウム</t>
    </rPh>
    <rPh sb="19" eb="22">
      <t>カンレンセイ</t>
    </rPh>
    <rPh sb="23" eb="24">
      <t>ワ</t>
    </rPh>
    <rPh sb="28" eb="30">
      <t>バアイ</t>
    </rPh>
    <rPh sb="32" eb="34">
      <t>ケンメイ</t>
    </rPh>
    <rPh sb="35" eb="36">
      <t>ホカ</t>
    </rPh>
    <rPh sb="37" eb="38">
      <t>ホン</t>
    </rPh>
    <rPh sb="38" eb="40">
      <t>イタク</t>
    </rPh>
    <rPh sb="40" eb="42">
      <t>ギョウム</t>
    </rPh>
    <rPh sb="44" eb="47">
      <t>カンレンセイ</t>
    </rPh>
    <rPh sb="48" eb="49">
      <t>ワ</t>
    </rPh>
    <rPh sb="51" eb="53">
      <t>シュッチョウ</t>
    </rPh>
    <rPh sb="53" eb="55">
      <t>ナイヨウ</t>
    </rPh>
    <rPh sb="56" eb="58">
      <t>キサイ</t>
    </rPh>
    <phoneticPr fontId="3"/>
  </si>
  <si>
    <t>備考
番号、記号等により旅費計算書と紐付けし、記載してください。</t>
    <rPh sb="0" eb="2">
      <t>ビコウ</t>
    </rPh>
    <rPh sb="3" eb="5">
      <t>バンゴウ</t>
    </rPh>
    <rPh sb="6" eb="8">
      <t>キゴウ</t>
    </rPh>
    <rPh sb="8" eb="9">
      <t>トウ</t>
    </rPh>
    <rPh sb="12" eb="14">
      <t>リョヒ</t>
    </rPh>
    <rPh sb="14" eb="17">
      <t>ケイサンショ</t>
    </rPh>
    <rPh sb="18" eb="20">
      <t>ヒモヅ</t>
    </rPh>
    <rPh sb="23" eb="25">
      <t>キサイ</t>
    </rPh>
    <phoneticPr fontId="2"/>
  </si>
  <si>
    <t>別紙旅費内訳のとおり</t>
    <rPh sb="0" eb="2">
      <t>ベッシ</t>
    </rPh>
    <rPh sb="2" eb="4">
      <t>リョヒ</t>
    </rPh>
    <rPh sb="4" eb="6">
      <t>ウチワケ</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</si>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</sst>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411]ge\.m\.d;@"/>
    <numFmt numFmtId="177" formatCode="0.00_);[Red]\(0.00\)"/>
    <numFmt numFmtId="178" formatCode="m&quot;月&quot;d&quot;日&quot;;@"/>
    <numFmt numFmtId="179" formatCode="[$-800411]ge\.m\.d;@"/>
  </numFmts>
  <fonts count="5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10"/>
      <name val="ＭＳ Ｐゴシック"/>
      <family val="3"/>
      <charset val="128"/>
    </font>
    <font>
      <sz val="11"/>
      <color theme="1"/>
      <name val="ＭＳ Ｐゴシック"/>
      <family val="3"/>
      <charset val="128"/>
      <scheme val="minor"/>
    </font>
    <font>
      <sz val="6"/>
      <name val="ＭＳ 明朝"/>
      <family val="1"/>
      <charset val="128"/>
    </font>
    <font>
      <sz val="11"/>
      <name val="ＭＳ Ｐゴシック"/>
      <family val="3"/>
      <charset val="128"/>
      <scheme val="minor"/>
    </font>
    <font>
      <sz val="11"/>
      <color theme="1"/>
      <name val="ＭＳ Ｐゴシック"/>
      <family val="3"/>
      <charset val="128"/>
      <scheme val="major"/>
    </font>
    <font>
      <sz val="11"/>
      <color indexed="8"/>
      <name val="ＭＳ Ｐゴシック"/>
      <family val="3"/>
      <charset val="128"/>
    </font>
    <font>
      <sz val="11"/>
      <color indexed="9"/>
      <name val="ＭＳ Ｐゴシック"/>
      <family val="3"/>
      <charset val="128"/>
    </font>
    <font>
      <sz val="11"/>
      <color theme="0"/>
      <name val="ＭＳ Ｐゴシック"/>
      <family val="3"/>
      <charset val="128"/>
      <scheme val="minor"/>
    </font>
    <font>
      <b/>
      <sz val="18"/>
      <color indexed="56"/>
      <name val="ＭＳ Ｐゴシック"/>
      <family val="3"/>
      <charset val="128"/>
    </font>
    <font>
      <b/>
      <sz val="18"/>
      <color theme="3"/>
      <name val="ＭＳ Ｐゴシック"/>
      <family val="3"/>
      <charset val="128"/>
      <scheme val="major"/>
    </font>
    <font>
      <b/>
      <sz val="11"/>
      <color indexed="9"/>
      <name val="ＭＳ Ｐゴシック"/>
      <family val="3"/>
      <charset val="128"/>
    </font>
    <font>
      <b/>
      <sz val="11"/>
      <color theme="0"/>
      <name val="ＭＳ Ｐゴシック"/>
      <family val="3"/>
      <charset val="128"/>
      <scheme val="minor"/>
    </font>
    <font>
      <sz val="11"/>
      <color indexed="60"/>
      <name val="ＭＳ Ｐゴシック"/>
      <family val="3"/>
      <charset val="128"/>
    </font>
    <font>
      <sz val="11"/>
      <color rgb="FF9C6500"/>
      <name val="ＭＳ Ｐゴシック"/>
      <family val="3"/>
      <charset val="128"/>
      <scheme val="minor"/>
    </font>
    <font>
      <sz val="11"/>
      <color indexed="52"/>
      <name val="ＭＳ Ｐゴシック"/>
      <family val="3"/>
      <charset val="128"/>
    </font>
    <font>
      <sz val="11"/>
      <color rgb="FFFA7D00"/>
      <name val="ＭＳ Ｐゴシック"/>
      <family val="3"/>
      <charset val="128"/>
      <scheme val="minor"/>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b/>
      <sz val="11"/>
      <color rgb="FFFA7D00"/>
      <name val="ＭＳ Ｐゴシック"/>
      <family val="3"/>
      <charset val="128"/>
      <scheme val="minor"/>
    </font>
    <font>
      <sz val="11"/>
      <color rgb="FFFF0000"/>
      <name val="ＭＳ Ｐゴシック"/>
      <family val="3"/>
      <charset val="128"/>
      <scheme val="minor"/>
    </font>
    <font>
      <b/>
      <sz val="11"/>
      <name val="ＭＳ Ｐゴシック"/>
      <family val="3"/>
      <charset val="128"/>
    </font>
    <font>
      <b/>
      <sz val="15"/>
      <color indexed="56"/>
      <name val="ＭＳ Ｐゴシック"/>
      <family val="3"/>
      <charset val="128"/>
    </font>
    <font>
      <b/>
      <sz val="15"/>
      <color theme="3"/>
      <name val="ＭＳ Ｐゴシック"/>
      <family val="3"/>
      <charset val="128"/>
      <scheme val="minor"/>
    </font>
    <font>
      <b/>
      <sz val="13"/>
      <color indexed="56"/>
      <name val="ＭＳ Ｐゴシック"/>
      <family val="3"/>
      <charset val="128"/>
    </font>
    <font>
      <b/>
      <sz val="13"/>
      <color theme="3"/>
      <name val="ＭＳ Ｐゴシック"/>
      <family val="3"/>
      <charset val="128"/>
      <scheme val="minor"/>
    </font>
    <font>
      <b/>
      <sz val="11"/>
      <color indexed="56"/>
      <name val="ＭＳ Ｐゴシック"/>
      <family val="3"/>
      <charset val="128"/>
    </font>
    <font>
      <b/>
      <sz val="11"/>
      <color theme="3"/>
      <name val="ＭＳ Ｐゴシック"/>
      <family val="3"/>
      <charset val="128"/>
      <scheme val="minor"/>
    </font>
    <font>
      <b/>
      <sz val="11"/>
      <color indexed="8"/>
      <name val="ＭＳ Ｐゴシック"/>
      <family val="3"/>
      <charset val="128"/>
    </font>
    <font>
      <b/>
      <sz val="11"/>
      <color theme="1"/>
      <name val="ＭＳ Ｐゴシック"/>
      <family val="3"/>
      <charset val="128"/>
      <scheme val="minor"/>
    </font>
    <font>
      <b/>
      <sz val="11"/>
      <color indexed="63"/>
      <name val="ＭＳ Ｐゴシック"/>
      <family val="3"/>
      <charset val="128"/>
    </font>
    <font>
      <b/>
      <sz val="11"/>
      <color rgb="FF3F3F3F"/>
      <name val="ＭＳ Ｐゴシック"/>
      <family val="3"/>
      <charset val="128"/>
      <scheme val="minor"/>
    </font>
    <font>
      <i/>
      <sz val="11"/>
      <color indexed="23"/>
      <name val="ＭＳ Ｐゴシック"/>
      <family val="3"/>
      <charset val="128"/>
    </font>
    <font>
      <i/>
      <sz val="11"/>
      <color rgb="FF7F7F7F"/>
      <name val="ＭＳ Ｐゴシック"/>
      <family val="3"/>
      <charset val="128"/>
      <scheme val="minor"/>
    </font>
    <font>
      <sz val="11"/>
      <color indexed="62"/>
      <name val="ＭＳ Ｐゴシック"/>
      <family val="3"/>
      <charset val="128"/>
    </font>
    <font>
      <sz val="11"/>
      <color rgb="FF3F3F76"/>
      <name val="ＭＳ Ｐゴシック"/>
      <family val="3"/>
      <charset val="128"/>
      <scheme val="minor"/>
    </font>
    <font>
      <sz val="10"/>
      <color theme="1"/>
      <name val="MS UI Gothic"/>
      <family val="2"/>
      <charset val="128"/>
    </font>
    <font>
      <sz val="10"/>
      <color theme="1"/>
      <name val="ＭＳ Ｐゴシック"/>
      <family val="3"/>
      <charset val="128"/>
      <scheme val="minor"/>
    </font>
    <font>
      <sz val="10"/>
      <name val="MS PGothic"/>
      <family val="3"/>
    </font>
    <font>
      <sz val="11"/>
      <color indexed="17"/>
      <name val="ＭＳ Ｐゴシック"/>
      <family val="3"/>
      <charset val="128"/>
    </font>
    <font>
      <sz val="11"/>
      <color rgb="FF006100"/>
      <name val="ＭＳ Ｐゴシック"/>
      <family val="3"/>
      <charset val="128"/>
      <scheme val="minor"/>
    </font>
    <font>
      <sz val="11"/>
      <color rgb="FF0000FF"/>
      <name val="ＭＳ Ｐゴシック"/>
      <family val="3"/>
      <charset val="128"/>
    </font>
    <font>
      <sz val="16"/>
      <color theme="1"/>
      <name val="ＭＳ Ｐゴシック"/>
      <family val="3"/>
      <charset val="128"/>
      <scheme val="minor"/>
    </font>
    <font>
      <sz val="11"/>
      <name val="ＭＳ Ｐゴシック"/>
      <family val="3"/>
      <charset val="128"/>
      <scheme val="major"/>
    </font>
    <font>
      <sz val="14"/>
      <color theme="1"/>
      <name val="ＭＳ Ｐゴシック"/>
      <family val="3"/>
      <charset val="128"/>
      <scheme val="minor"/>
    </font>
    <font>
      <sz val="11"/>
      <color rgb="FFFF0000"/>
      <name val="ＭＳ Ｐゴシック"/>
      <family val="3"/>
      <charset val="128"/>
    </font>
    <font>
      <sz val="10"/>
      <name val="ＭＳ Ｐゴシック"/>
      <family val="3"/>
      <charset val="128"/>
    </font>
    <font>
      <sz val="11"/>
      <color rgb="FFFF0000"/>
      <name val="ＭＳ Ｐゴシック"/>
      <family val="2"/>
      <charset val="128"/>
      <scheme val="minor"/>
    </font>
    <font>
      <sz val="11"/>
      <color rgb="FFFF0000"/>
      <name val="ＭＳ Ｐゴシック"/>
      <family val="3"/>
      <charset val="128"/>
      <scheme val="major"/>
    </font>
  </fonts>
  <fills count="6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66FFFF"/>
        <bgColor indexed="64"/>
      </patternFill>
    </fill>
    <fill>
      <patternFill patternType="solid">
        <fgColor theme="9" tint="0.39997558519241921"/>
        <bgColor indexed="64"/>
      </patternFill>
    </fill>
    <fill>
      <patternFill patternType="solid">
        <fgColor theme="8"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s>
  <cellStyleXfs count="201">
    <xf numFmtId="0" fontId="0" fillId="0" borderId="0">
      <alignment vertical="center"/>
    </xf>
    <xf numFmtId="38" fontId="1" fillId="0" borderId="0" applyFont="0" applyFill="0" applyBorder="0" applyAlignment="0" applyProtection="0"/>
    <xf numFmtId="0" fontId="1" fillId="0" borderId="0">
      <alignment vertical="center"/>
    </xf>
    <xf numFmtId="0" fontId="1" fillId="0" borderId="0"/>
    <xf numFmtId="38" fontId="1" fillId="0" borderId="0" applyFont="0" applyFill="0" applyBorder="0" applyAlignment="0" applyProtection="0"/>
    <xf numFmtId="0" fontId="5" fillId="0" borderId="0">
      <alignment vertical="center"/>
    </xf>
    <xf numFmtId="38" fontId="9" fillId="0" borderId="0" applyFont="0" applyFill="0" applyBorder="0" applyAlignment="0" applyProtection="0">
      <alignment vertical="center"/>
    </xf>
    <xf numFmtId="0" fontId="1" fillId="0" borderId="0">
      <alignment vertical="center"/>
    </xf>
    <xf numFmtId="0" fontId="9" fillId="39"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9" fillId="40"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9" fillId="41"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9" fillId="42"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9" fillId="43"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9" fillId="44"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9" fillId="45"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9" fillId="46"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9" fillId="47"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9" fillId="42"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9" fillId="4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9" fillId="48"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10" fillId="49"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0" fillId="46"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0" fillId="47"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0" fillId="50" borderId="0" applyNumberFormat="0" applyBorder="0" applyAlignment="0" applyProtection="0">
      <alignment vertical="center"/>
    </xf>
    <xf numFmtId="0" fontId="11" fillId="29" borderId="0" applyNumberFormat="0" applyBorder="0" applyAlignment="0" applyProtection="0">
      <alignment vertical="center"/>
    </xf>
    <xf numFmtId="0" fontId="11" fillId="29" borderId="0" applyNumberFormat="0" applyBorder="0" applyAlignment="0" applyProtection="0">
      <alignment vertical="center"/>
    </xf>
    <xf numFmtId="0" fontId="10" fillId="51"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0" fillId="52"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0" fillId="5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0" fillId="54"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0" fillId="55"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0" fillId="50"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0" fillId="51"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0" fillId="56"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57" borderId="14" applyNumberFormat="0" applyAlignment="0" applyProtection="0">
      <alignment vertical="center"/>
    </xf>
    <xf numFmtId="0" fontId="15" fillId="12" borderId="8" applyNumberFormat="0" applyAlignment="0" applyProtection="0">
      <alignment vertical="center"/>
    </xf>
    <xf numFmtId="0" fontId="15" fillId="12" borderId="8" applyNumberFormat="0" applyAlignment="0" applyProtection="0">
      <alignment vertical="center"/>
    </xf>
    <xf numFmtId="0" fontId="16" fillId="58"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9" fontId="5" fillId="0" borderId="0" applyFont="0" applyFill="0" applyBorder="0" applyAlignment="0" applyProtection="0">
      <alignment vertical="center"/>
    </xf>
    <xf numFmtId="0" fontId="1" fillId="59" borderId="15" applyNumberFormat="0" applyFont="0" applyAlignment="0" applyProtection="0">
      <alignment vertical="center"/>
    </xf>
    <xf numFmtId="0" fontId="5" fillId="13" borderId="9" applyNumberFormat="0" applyFont="0" applyAlignment="0" applyProtection="0">
      <alignment vertical="center"/>
    </xf>
    <xf numFmtId="0" fontId="5" fillId="13" borderId="9" applyNumberFormat="0" applyFont="0" applyAlignment="0" applyProtection="0">
      <alignment vertical="center"/>
    </xf>
    <xf numFmtId="0" fontId="18" fillId="0" borderId="16"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20" fillId="4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2" fillId="60" borderId="17" applyNumberFormat="0" applyAlignment="0" applyProtection="0">
      <alignment vertical="center"/>
    </xf>
    <xf numFmtId="0" fontId="23" fillId="11" borderId="5" applyNumberFormat="0" applyAlignment="0" applyProtection="0">
      <alignment vertical="center"/>
    </xf>
    <xf numFmtId="0" fontId="23" fillId="11" borderId="5" applyNumberFormat="0" applyAlignment="0" applyProtection="0">
      <alignment vertical="center"/>
    </xf>
    <xf numFmtId="0" fontId="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38" fontId="2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9" fillId="0" borderId="0" applyFont="0" applyFill="0" applyBorder="0" applyAlignment="0" applyProtection="0">
      <alignment vertical="center"/>
    </xf>
    <xf numFmtId="38" fontId="5" fillId="0" borderId="0" applyFont="0" applyFill="0" applyBorder="0" applyAlignment="0" applyProtection="0">
      <alignment vertical="center"/>
    </xf>
    <xf numFmtId="0" fontId="26" fillId="0" borderId="18" applyNumberFormat="0" applyFill="0" applyAlignment="0" applyProtection="0">
      <alignment vertical="center"/>
    </xf>
    <xf numFmtId="0" fontId="27" fillId="0" borderId="2" applyNumberFormat="0" applyFill="0" applyAlignment="0" applyProtection="0">
      <alignment vertical="center"/>
    </xf>
    <xf numFmtId="0" fontId="27" fillId="0" borderId="2" applyNumberFormat="0" applyFill="0" applyAlignment="0" applyProtection="0">
      <alignment vertical="center"/>
    </xf>
    <xf numFmtId="0" fontId="28" fillId="0" borderId="19"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30" fillId="0" borderId="20" applyNumberFormat="0" applyFill="0" applyAlignment="0" applyProtection="0">
      <alignment vertical="center"/>
    </xf>
    <xf numFmtId="0" fontId="31" fillId="0" borderId="4" applyNumberFormat="0" applyFill="0" applyAlignment="0" applyProtection="0">
      <alignment vertical="center"/>
    </xf>
    <xf numFmtId="0" fontId="31" fillId="0" borderId="4" applyNumberFormat="0" applyFill="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21" applyNumberFormat="0" applyFill="0" applyAlignment="0" applyProtection="0">
      <alignment vertical="center"/>
    </xf>
    <xf numFmtId="0" fontId="33" fillId="0" borderId="10" applyNumberFormat="0" applyFill="0" applyAlignment="0" applyProtection="0">
      <alignment vertical="center"/>
    </xf>
    <xf numFmtId="0" fontId="33" fillId="0" borderId="10" applyNumberFormat="0" applyFill="0" applyAlignment="0" applyProtection="0">
      <alignment vertical="center"/>
    </xf>
    <xf numFmtId="0" fontId="34" fillId="60" borderId="22" applyNumberFormat="0" applyAlignment="0" applyProtection="0">
      <alignment vertical="center"/>
    </xf>
    <xf numFmtId="0" fontId="35" fillId="11" borderId="6" applyNumberFormat="0" applyAlignment="0" applyProtection="0">
      <alignment vertical="center"/>
    </xf>
    <xf numFmtId="0" fontId="35" fillId="11" borderId="6" applyNumberForma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6" fontId="1" fillId="0" borderId="0" applyFont="0" applyFill="0" applyBorder="0" applyAlignment="0" applyProtection="0"/>
    <xf numFmtId="0" fontId="38" fillId="44" borderId="17" applyNumberFormat="0" applyAlignment="0" applyProtection="0">
      <alignment vertical="center"/>
    </xf>
    <xf numFmtId="0" fontId="39" fillId="10" borderId="5" applyNumberFormat="0" applyAlignment="0" applyProtection="0">
      <alignment vertical="center"/>
    </xf>
    <xf numFmtId="0" fontId="39" fillId="10" borderId="5"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40" fillId="0" borderId="0">
      <alignment vertical="center"/>
    </xf>
    <xf numFmtId="0" fontId="1" fillId="0" borderId="0">
      <alignment vertical="center"/>
    </xf>
    <xf numFmtId="0" fontId="41" fillId="0" borderId="0">
      <alignment vertical="center"/>
    </xf>
    <xf numFmtId="0" fontId="42" fillId="0" borderId="0"/>
    <xf numFmtId="0" fontId="1" fillId="0" borderId="0">
      <alignment vertical="center"/>
    </xf>
    <xf numFmtId="0" fontId="42" fillId="0" borderId="0"/>
    <xf numFmtId="0" fontId="1" fillId="0" borderId="0">
      <alignment vertical="center"/>
    </xf>
    <xf numFmtId="0" fontId="1" fillId="0" borderId="0">
      <alignment vertical="center"/>
    </xf>
    <xf numFmtId="0" fontId="1" fillId="0" borderId="0">
      <alignment vertical="center"/>
    </xf>
    <xf numFmtId="0" fontId="43" fillId="41"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cellStyleXfs>
  <cellXfs count="176">
    <xf numFmtId="0" fontId="0" fillId="0" borderId="0" xfId="0">
      <alignment vertical="center"/>
    </xf>
    <xf numFmtId="0" fontId="5" fillId="0" borderId="0" xfId="3" applyFont="1"/>
    <xf numFmtId="0" fontId="7" fillId="38" borderId="1" xfId="3" applyFont="1" applyFill="1" applyBorder="1" applyAlignment="1">
      <alignment horizontal="center" vertical="center" wrapText="1"/>
    </xf>
    <xf numFmtId="177" fontId="7" fillId="38" borderId="1" xfId="3" applyNumberFormat="1" applyFont="1" applyFill="1" applyBorder="1" applyAlignment="1">
      <alignment horizontal="center" vertical="center" wrapText="1"/>
    </xf>
    <xf numFmtId="38" fontId="7" fillId="38" borderId="1" xfId="4" applyFont="1" applyFill="1" applyBorder="1" applyAlignment="1">
      <alignment horizontal="center" vertical="center" wrapText="1"/>
    </xf>
    <xf numFmtId="0" fontId="8" fillId="0" borderId="1" xfId="5" applyFont="1" applyFill="1" applyBorder="1" applyAlignment="1">
      <alignment horizontal="center" vertical="center" shrinkToFit="1"/>
    </xf>
    <xf numFmtId="0" fontId="8" fillId="0" borderId="1" xfId="5" applyFont="1" applyFill="1" applyBorder="1" applyAlignment="1">
      <alignment vertical="center" shrinkToFit="1"/>
    </xf>
    <xf numFmtId="177" fontId="8" fillId="0" borderId="1" xfId="6" applyNumberFormat="1" applyFont="1" applyFill="1" applyBorder="1" applyAlignment="1">
      <alignment vertical="center" shrinkToFit="1"/>
    </xf>
    <xf numFmtId="38" fontId="8" fillId="0" borderId="1" xfId="6" applyFont="1" applyFill="1" applyBorder="1" applyAlignment="1">
      <alignment vertical="center" shrinkToFit="1"/>
    </xf>
    <xf numFmtId="38" fontId="5" fillId="0" borderId="1" xfId="6" applyFont="1" applyFill="1" applyBorder="1" applyAlignment="1">
      <alignment vertical="center" shrinkToFit="1"/>
    </xf>
    <xf numFmtId="177" fontId="8" fillId="6" borderId="1" xfId="6" applyNumberFormat="1" applyFont="1" applyFill="1" applyBorder="1" applyAlignment="1">
      <alignment vertical="center" shrinkToFit="1"/>
    </xf>
    <xf numFmtId="38" fontId="8" fillId="6" borderId="1" xfId="6" applyFont="1" applyFill="1" applyBorder="1" applyAlignment="1">
      <alignment vertical="center" shrinkToFit="1"/>
    </xf>
    <xf numFmtId="0" fontId="8" fillId="6" borderId="1" xfId="7" applyFont="1" applyFill="1" applyBorder="1" applyAlignment="1">
      <alignment horizontal="center" vertical="center" shrinkToFit="1"/>
    </xf>
    <xf numFmtId="0" fontId="5" fillId="0" borderId="1" xfId="5" applyFill="1" applyBorder="1" applyAlignment="1">
      <alignment vertical="center" shrinkToFit="1"/>
    </xf>
    <xf numFmtId="178" fontId="5" fillId="0" borderId="1" xfId="5" applyNumberFormat="1" applyFill="1" applyBorder="1" applyAlignment="1">
      <alignment horizontal="center" vertical="center" shrinkToFit="1"/>
    </xf>
    <xf numFmtId="0" fontId="5" fillId="0" borderId="1" xfId="5" applyFont="1" applyFill="1" applyBorder="1" applyAlignment="1">
      <alignment vertical="center" shrinkToFit="1"/>
    </xf>
    <xf numFmtId="178" fontId="5" fillId="0" borderId="1" xfId="5" applyNumberFormat="1" applyFont="1" applyFill="1" applyBorder="1" applyAlignment="1">
      <alignment horizontal="center" vertical="center" shrinkToFit="1"/>
    </xf>
    <xf numFmtId="38" fontId="8" fillId="0" borderId="1" xfId="6" applyFont="1" applyFill="1" applyBorder="1" applyAlignment="1">
      <alignment horizontal="right" vertical="center" shrinkToFit="1"/>
    </xf>
    <xf numFmtId="38" fontId="5" fillId="0" borderId="1" xfId="6" applyFont="1" applyFill="1" applyBorder="1" applyAlignment="1">
      <alignment horizontal="right" vertical="center" shrinkToFit="1"/>
    </xf>
    <xf numFmtId="0" fontId="46" fillId="0" borderId="0" xfId="3" applyFont="1"/>
    <xf numFmtId="0" fontId="5" fillId="0" borderId="1" xfId="3" applyFont="1" applyBorder="1" applyAlignment="1">
      <alignment vertical="center"/>
    </xf>
    <xf numFmtId="0" fontId="5" fillId="0" borderId="13" xfId="3" applyFont="1" applyBorder="1" applyAlignment="1">
      <alignment vertical="center"/>
    </xf>
    <xf numFmtId="0" fontId="5" fillId="0" borderId="0" xfId="3" applyFont="1" applyBorder="1" applyAlignment="1">
      <alignment vertical="center"/>
    </xf>
    <xf numFmtId="0" fontId="47" fillId="38" borderId="1" xfId="3" applyFont="1" applyFill="1" applyBorder="1" applyAlignment="1">
      <alignment horizontal="center" vertical="center" wrapText="1"/>
    </xf>
    <xf numFmtId="0" fontId="8" fillId="0" borderId="1" xfId="5" applyFont="1" applyFill="1" applyBorder="1" applyAlignment="1">
      <alignment horizontal="center" vertical="center" wrapText="1" shrinkToFit="1"/>
    </xf>
    <xf numFmtId="0" fontId="0" fillId="0" borderId="1" xfId="0" applyBorder="1">
      <alignment vertical="center"/>
    </xf>
    <xf numFmtId="0" fontId="0" fillId="0" borderId="1" xfId="0" applyNumberFormat="1" applyBorder="1">
      <alignment vertical="center"/>
    </xf>
    <xf numFmtId="17" fontId="0" fillId="0" borderId="1" xfId="0" quotePrefix="1" applyNumberFormat="1" applyBorder="1">
      <alignment vertical="center"/>
    </xf>
    <xf numFmtId="56" fontId="1" fillId="6" borderId="1" xfId="7" applyNumberFormat="1" applyFont="1" applyFill="1" applyBorder="1" applyAlignment="1">
      <alignment horizontal="left" vertical="center"/>
    </xf>
    <xf numFmtId="0" fontId="5" fillId="0" borderId="1" xfId="5" applyFill="1" applyBorder="1" applyAlignment="1">
      <alignment horizontal="center" vertical="center" shrinkToFit="1"/>
    </xf>
    <xf numFmtId="0" fontId="1" fillId="6" borderId="1" xfId="7" applyFill="1" applyBorder="1" applyAlignment="1">
      <alignment vertical="center" shrinkToFit="1"/>
    </xf>
    <xf numFmtId="0" fontId="1" fillId="6" borderId="1" xfId="7" applyFill="1" applyBorder="1" applyAlignment="1">
      <alignment horizontal="center" vertical="center" shrinkToFit="1"/>
    </xf>
    <xf numFmtId="177" fontId="8" fillId="0" borderId="1" xfId="6" applyNumberFormat="1" applyFont="1" applyFill="1" applyBorder="1" applyAlignment="1">
      <alignment horizontal="right" vertical="center" shrinkToFit="1"/>
    </xf>
    <xf numFmtId="38" fontId="5" fillId="62" borderId="1" xfId="6" applyFont="1" applyFill="1" applyBorder="1" applyAlignment="1">
      <alignment vertical="center" shrinkToFit="1"/>
    </xf>
    <xf numFmtId="38" fontId="8" fillId="62" borderId="1" xfId="6" applyFont="1" applyFill="1" applyBorder="1" applyAlignment="1">
      <alignment vertical="center" shrinkToFit="1"/>
    </xf>
    <xf numFmtId="0" fontId="8" fillId="62" borderId="1" xfId="7" applyFont="1" applyFill="1" applyBorder="1" applyAlignment="1">
      <alignment horizontal="center" vertical="center" shrinkToFit="1"/>
    </xf>
    <xf numFmtId="0" fontId="1" fillId="62" borderId="1" xfId="7" applyFill="1" applyBorder="1" applyAlignment="1">
      <alignment vertical="center" shrinkToFit="1"/>
    </xf>
    <xf numFmtId="177" fontId="8" fillId="62" borderId="1" xfId="6" applyNumberFormat="1" applyFont="1" applyFill="1" applyBorder="1" applyAlignment="1">
      <alignment vertical="center" shrinkToFit="1"/>
    </xf>
    <xf numFmtId="0" fontId="1" fillId="62" borderId="1" xfId="7" applyFill="1" applyBorder="1" applyAlignment="1">
      <alignment horizontal="center" vertical="center" shrinkToFit="1"/>
    </xf>
    <xf numFmtId="56" fontId="1" fillId="62" borderId="1" xfId="7" applyNumberFormat="1" applyFill="1" applyBorder="1" applyAlignment="1">
      <alignment vertical="center" shrinkToFit="1"/>
    </xf>
    <xf numFmtId="0" fontId="48" fillId="0" borderId="0" xfId="3" applyFont="1"/>
    <xf numFmtId="176" fontId="1" fillId="0" borderId="0" xfId="2" applyNumberFormat="1" applyFont="1">
      <alignment vertical="center"/>
    </xf>
    <xf numFmtId="176" fontId="1" fillId="2" borderId="1" xfId="2" applyNumberFormat="1" applyFont="1" applyFill="1" applyBorder="1" applyAlignment="1">
      <alignment horizontal="right" vertical="center"/>
    </xf>
    <xf numFmtId="0" fontId="1" fillId="2" borderId="1" xfId="2" applyFont="1" applyFill="1" applyBorder="1">
      <alignment vertical="center"/>
    </xf>
    <xf numFmtId="176" fontId="1" fillId="3" borderId="1" xfId="2" applyNumberFormat="1" applyFont="1" applyFill="1" applyBorder="1" applyAlignment="1">
      <alignment horizontal="right" vertical="center"/>
    </xf>
    <xf numFmtId="0" fontId="1" fillId="3" borderId="1" xfId="2" applyFont="1" applyFill="1" applyBorder="1">
      <alignment vertical="center"/>
    </xf>
    <xf numFmtId="0" fontId="1" fillId="0" borderId="1" xfId="2" applyFont="1" applyBorder="1" applyAlignment="1">
      <alignment vertical="center" wrapText="1"/>
    </xf>
    <xf numFmtId="176" fontId="1" fillId="0" borderId="1" xfId="2" applyNumberFormat="1" applyFont="1" applyBorder="1" applyAlignment="1">
      <alignment horizontal="right" vertical="center"/>
    </xf>
    <xf numFmtId="176" fontId="1" fillId="4" borderId="1" xfId="2" applyNumberFormat="1" applyFont="1" applyFill="1" applyBorder="1" applyAlignment="1">
      <alignment horizontal="right" vertical="center"/>
    </xf>
    <xf numFmtId="0" fontId="1" fillId="4" borderId="1" xfId="2" applyFont="1" applyFill="1" applyBorder="1">
      <alignment vertical="center"/>
    </xf>
    <xf numFmtId="176" fontId="1" fillId="5" borderId="1" xfId="2" applyNumberFormat="1" applyFont="1" applyFill="1" applyBorder="1">
      <alignment vertical="center"/>
    </xf>
    <xf numFmtId="0" fontId="1" fillId="5" borderId="1" xfId="2" applyFont="1" applyFill="1" applyBorder="1">
      <alignment vertical="center"/>
    </xf>
    <xf numFmtId="38" fontId="49" fillId="0" borderId="0" xfId="1" applyFont="1" applyAlignment="1">
      <alignment vertical="center"/>
    </xf>
    <xf numFmtId="38" fontId="1" fillId="0" borderId="1" xfId="1" applyFont="1" applyFill="1" applyBorder="1" applyAlignment="1">
      <alignment vertical="center"/>
    </xf>
    <xf numFmtId="176" fontId="1" fillId="0" borderId="1" xfId="2" applyNumberFormat="1" applyFont="1" applyFill="1" applyBorder="1" applyAlignment="1">
      <alignment vertical="center" shrinkToFit="1"/>
    </xf>
    <xf numFmtId="0" fontId="1" fillId="0" borderId="1" xfId="2" applyFont="1" applyFill="1" applyBorder="1" applyAlignment="1">
      <alignment vertical="center" shrinkToFit="1"/>
    </xf>
    <xf numFmtId="0" fontId="1" fillId="38" borderId="1" xfId="2" applyFont="1" applyFill="1" applyBorder="1" applyAlignment="1">
      <alignment vertical="center" wrapText="1"/>
    </xf>
    <xf numFmtId="38" fontId="1" fillId="38" borderId="1" xfId="1" applyFont="1" applyFill="1" applyBorder="1" applyAlignment="1">
      <alignment vertical="center" wrapText="1"/>
    </xf>
    <xf numFmtId="38" fontId="1" fillId="38" borderId="1" xfId="1" applyFont="1" applyFill="1" applyBorder="1" applyAlignment="1">
      <alignment vertical="center" shrinkToFit="1"/>
    </xf>
    <xf numFmtId="176" fontId="1" fillId="38" borderId="1" xfId="2" applyNumberFormat="1" applyFont="1" applyFill="1" applyBorder="1" applyAlignment="1">
      <alignment horizontal="right" vertical="center"/>
    </xf>
    <xf numFmtId="0" fontId="1" fillId="38" borderId="1" xfId="2" applyFont="1" applyFill="1" applyBorder="1">
      <alignment vertical="center"/>
    </xf>
    <xf numFmtId="0" fontId="1" fillId="0" borderId="0" xfId="2">
      <alignment vertical="center"/>
    </xf>
    <xf numFmtId="0" fontId="1" fillId="0" borderId="0" xfId="2" applyFont="1">
      <alignment vertical="center"/>
    </xf>
    <xf numFmtId="38" fontId="1" fillId="0" borderId="0" xfId="1" applyFont="1" applyAlignment="1">
      <alignment vertical="center"/>
    </xf>
    <xf numFmtId="0" fontId="1" fillId="0" borderId="1" xfId="2" applyFont="1" applyFill="1" applyBorder="1">
      <alignment vertical="center"/>
    </xf>
    <xf numFmtId="0" fontId="1" fillId="0" borderId="1" xfId="2" applyFill="1" applyBorder="1">
      <alignment vertical="center"/>
    </xf>
    <xf numFmtId="38" fontId="4" fillId="0" borderId="0" xfId="1" applyFont="1" applyAlignment="1">
      <alignment vertical="center"/>
    </xf>
    <xf numFmtId="38" fontId="45" fillId="0" borderId="0" xfId="1" applyFont="1" applyAlignment="1">
      <alignment vertical="center"/>
    </xf>
    <xf numFmtId="38" fontId="1" fillId="0" borderId="1" xfId="1" applyFont="1" applyFill="1" applyBorder="1" applyAlignment="1">
      <alignment vertical="center" shrinkToFit="1"/>
    </xf>
    <xf numFmtId="38" fontId="1" fillId="2" borderId="1" xfId="1" applyFont="1" applyFill="1" applyBorder="1" applyAlignment="1">
      <alignment vertical="center" shrinkToFit="1"/>
    </xf>
    <xf numFmtId="38" fontId="1" fillId="3" borderId="1" xfId="1" applyFont="1" applyFill="1" applyBorder="1" applyAlignment="1">
      <alignment vertical="center" shrinkToFit="1"/>
    </xf>
    <xf numFmtId="38" fontId="1" fillId="4" borderId="1" xfId="1" applyFont="1" applyFill="1" applyBorder="1" applyAlignment="1">
      <alignment vertical="center" shrinkToFit="1"/>
    </xf>
    <xf numFmtId="38" fontId="1" fillId="5" borderId="1" xfId="1" applyFont="1" applyFill="1" applyBorder="1" applyAlignment="1">
      <alignment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0" fontId="1" fillId="2" borderId="1" xfId="2" applyFont="1" applyFill="1" applyBorder="1" applyAlignment="1">
      <alignment vertical="center" wrapText="1"/>
    </xf>
    <xf numFmtId="38" fontId="1" fillId="2" borderId="1" xfId="1" applyFont="1" applyFill="1" applyBorder="1" applyAlignment="1">
      <alignment vertical="center" wrapText="1"/>
    </xf>
    <xf numFmtId="0" fontId="1" fillId="3" borderId="1" xfId="2" applyFont="1" applyFill="1" applyBorder="1" applyAlignment="1">
      <alignment vertical="center" wrapText="1"/>
    </xf>
    <xf numFmtId="38" fontId="1" fillId="3" borderId="1" xfId="1" applyFont="1" applyFill="1" applyBorder="1" applyAlignment="1">
      <alignment vertical="center" wrapText="1"/>
    </xf>
    <xf numFmtId="0" fontId="1" fillId="4" borderId="1" xfId="2" applyFont="1" applyFill="1" applyBorder="1" applyAlignment="1">
      <alignment vertical="center" wrapText="1"/>
    </xf>
    <xf numFmtId="38" fontId="1" fillId="4" borderId="1" xfId="1" applyFont="1" applyFill="1" applyBorder="1" applyAlignment="1">
      <alignment vertical="center" wrapText="1"/>
    </xf>
    <xf numFmtId="0" fontId="1" fillId="0" borderId="1" xfId="2" applyFill="1" applyBorder="1" applyAlignment="1">
      <alignment vertical="center" wrapText="1"/>
    </xf>
    <xf numFmtId="0" fontId="1" fillId="5" borderId="1" xfId="2" applyFont="1" applyFill="1" applyBorder="1" applyAlignment="1">
      <alignment vertical="center" wrapText="1"/>
    </xf>
    <xf numFmtId="38" fontId="1" fillId="5" borderId="1" xfId="1" applyFont="1" applyFill="1" applyBorder="1" applyAlignment="1">
      <alignment vertical="center" wrapText="1"/>
    </xf>
    <xf numFmtId="0" fontId="1" fillId="61" borderId="1" xfId="2" applyFont="1" applyFill="1" applyBorder="1">
      <alignment vertical="center"/>
    </xf>
    <xf numFmtId="38" fontId="1" fillId="61" borderId="1" xfId="1" applyFont="1" applyFill="1" applyBorder="1" applyAlignment="1">
      <alignment vertical="center"/>
    </xf>
    <xf numFmtId="176" fontId="1" fillId="61" borderId="1" xfId="2" applyNumberFormat="1" applyFont="1" applyFill="1" applyBorder="1" applyAlignment="1">
      <alignment vertical="center" shrinkToFit="1"/>
    </xf>
    <xf numFmtId="0" fontId="1" fillId="61" borderId="1" xfId="2" applyFont="1" applyFill="1" applyBorder="1" applyAlignment="1">
      <alignment vertical="center" shrinkToFit="1"/>
    </xf>
    <xf numFmtId="176" fontId="1" fillId="0" borderId="1" xfId="2" applyNumberFormat="1" applyFont="1" applyFill="1" applyBorder="1" applyAlignment="1">
      <alignment horizontal="right" vertical="center" wrapText="1"/>
    </xf>
    <xf numFmtId="176" fontId="1" fillId="0" borderId="1" xfId="2" applyNumberFormat="1" applyFill="1" applyBorder="1" applyAlignment="1">
      <alignment horizontal="right" vertical="center"/>
    </xf>
    <xf numFmtId="0" fontId="1" fillId="0" borderId="0" xfId="2" applyFill="1">
      <alignment vertical="center"/>
    </xf>
    <xf numFmtId="176" fontId="1" fillId="0" borderId="1" xfId="2" applyNumberFormat="1" applyFont="1" applyFill="1" applyBorder="1" applyAlignment="1">
      <alignment horizontal="right" vertical="center"/>
    </xf>
    <xf numFmtId="0" fontId="1" fillId="0" borderId="1" xfId="2" applyBorder="1">
      <alignment vertical="center"/>
    </xf>
    <xf numFmtId="38" fontId="1" fillId="0" borderId="1" xfId="1" applyFont="1" applyBorder="1" applyAlignment="1">
      <alignment vertical="center" shrinkToFit="1"/>
    </xf>
    <xf numFmtId="0" fontId="1" fillId="0" borderId="1" xfId="2" applyBorder="1" applyAlignment="1">
      <alignment vertical="center" wrapText="1"/>
    </xf>
    <xf numFmtId="38" fontId="1" fillId="0" borderId="1" xfId="1" applyFont="1" applyBorder="1" applyAlignment="1">
      <alignment vertical="center" wrapText="1"/>
    </xf>
    <xf numFmtId="176" fontId="1" fillId="0" borderId="1" xfId="2" applyNumberFormat="1" applyBorder="1" applyAlignment="1">
      <alignment horizontal="right" vertical="center"/>
    </xf>
    <xf numFmtId="0" fontId="1" fillId="2" borderId="1" xfId="2" applyFont="1" applyFill="1" applyBorder="1" applyAlignment="1">
      <alignment horizontal="left" vertical="center" wrapText="1" indent="1"/>
    </xf>
    <xf numFmtId="38" fontId="1" fillId="0" borderId="0" xfId="2" applyNumberFormat="1" applyFill="1">
      <alignment vertical="center"/>
    </xf>
    <xf numFmtId="0" fontId="1" fillId="62" borderId="1" xfId="2" applyFont="1" applyFill="1" applyBorder="1" applyAlignment="1">
      <alignment vertical="center" wrapText="1"/>
    </xf>
    <xf numFmtId="38" fontId="1" fillId="62" borderId="1" xfId="1" applyFont="1" applyFill="1" applyBorder="1" applyAlignment="1">
      <alignment vertical="center" wrapText="1"/>
    </xf>
    <xf numFmtId="38" fontId="1" fillId="62" borderId="1" xfId="1" applyFont="1" applyFill="1" applyBorder="1" applyAlignment="1">
      <alignment vertical="center" shrinkToFit="1"/>
    </xf>
    <xf numFmtId="176" fontId="1" fillId="62" borderId="1" xfId="2" applyNumberFormat="1" applyFont="1" applyFill="1" applyBorder="1" applyAlignment="1">
      <alignment horizontal="right" vertical="center"/>
    </xf>
    <xf numFmtId="0" fontId="1" fillId="62" borderId="1" xfId="2" applyFont="1" applyFill="1" applyBorder="1">
      <alignment vertical="center"/>
    </xf>
    <xf numFmtId="179" fontId="1" fillId="0" borderId="1" xfId="2" applyNumberFormat="1" applyFont="1" applyFill="1" applyBorder="1" applyAlignment="1">
      <alignment vertical="center" shrinkToFit="1"/>
    </xf>
    <xf numFmtId="38" fontId="50" fillId="0" borderId="1" xfId="1" applyFont="1" applyFill="1" applyBorder="1" applyAlignment="1">
      <alignment vertical="center" wrapText="1"/>
    </xf>
    <xf numFmtId="38" fontId="1" fillId="6" borderId="1" xfId="1" applyFont="1" applyFill="1" applyBorder="1" applyAlignment="1">
      <alignment vertical="center" wrapText="1"/>
    </xf>
    <xf numFmtId="38" fontId="7" fillId="38" borderId="11" xfId="4" applyFont="1" applyFill="1" applyBorder="1" applyAlignment="1">
      <alignment horizontal="center" vertical="center" wrapText="1"/>
    </xf>
    <xf numFmtId="38" fontId="7" fillId="38" borderId="24" xfId="4" applyFont="1" applyFill="1" applyBorder="1" applyAlignment="1">
      <alignment horizontal="center" vertical="center" wrapText="1"/>
    </xf>
    <xf numFmtId="38" fontId="7" fillId="38" borderId="12" xfId="4" applyFont="1" applyFill="1" applyBorder="1" applyAlignment="1">
      <alignment horizontal="center" vertical="center" wrapText="1"/>
    </xf>
    <xf numFmtId="40" fontId="8" fillId="0" borderId="11" xfId="6" applyNumberFormat="1" applyFont="1" applyFill="1" applyBorder="1" applyAlignment="1">
      <alignment vertical="center" shrinkToFit="1"/>
    </xf>
    <xf numFmtId="38" fontId="5" fillId="6" borderId="25" xfId="6" applyFont="1" applyFill="1" applyBorder="1" applyAlignment="1">
      <alignment vertical="center" shrinkToFit="1"/>
    </xf>
    <xf numFmtId="38" fontId="5" fillId="6" borderId="12" xfId="6" applyFont="1" applyFill="1" applyBorder="1" applyAlignment="1">
      <alignment vertical="center" shrinkToFit="1"/>
    </xf>
    <xf numFmtId="38" fontId="8" fillId="0" borderId="11" xfId="6" applyFont="1" applyFill="1" applyBorder="1" applyAlignment="1">
      <alignment horizontal="right" vertical="center" shrinkToFit="1"/>
    </xf>
    <xf numFmtId="38" fontId="5" fillId="6" borderId="26" xfId="6" applyFont="1" applyFill="1" applyBorder="1" applyAlignment="1">
      <alignment vertical="center" shrinkToFit="1"/>
    </xf>
    <xf numFmtId="176" fontId="1" fillId="0" borderId="0" xfId="2" applyNumberFormat="1" applyFont="1" applyAlignment="1">
      <alignment horizontal="center" vertical="center"/>
    </xf>
    <xf numFmtId="38" fontId="0" fillId="0" borderId="1" xfId="1" applyFont="1" applyFill="1" applyBorder="1" applyAlignment="1">
      <alignment vertical="center"/>
    </xf>
    <xf numFmtId="38" fontId="5" fillId="0" borderId="1" xfId="1" applyNumberFormat="1" applyFont="1" applyFill="1" applyBorder="1" applyAlignment="1">
      <alignment horizontal="right" vertical="center" shrinkToFit="1"/>
    </xf>
    <xf numFmtId="0" fontId="1" fillId="61" borderId="1" xfId="2" applyFont="1" applyFill="1" applyBorder="1" applyAlignment="1">
      <alignment horizontal="center" vertical="center" shrinkToFit="1"/>
    </xf>
    <xf numFmtId="176" fontId="0" fillId="0" borderId="1" xfId="2" applyNumberFormat="1" applyFont="1" applyFill="1" applyBorder="1" applyAlignment="1">
      <alignment horizontal="right" vertical="center"/>
    </xf>
    <xf numFmtId="176" fontId="1" fillId="0" borderId="0" xfId="2" applyNumberFormat="1" applyFont="1" applyAlignment="1">
      <alignment horizontal="right" vertical="center"/>
    </xf>
    <xf numFmtId="176" fontId="1" fillId="0" borderId="0" xfId="2" applyNumberFormat="1" applyFont="1" applyAlignment="1">
      <alignment vertical="center"/>
    </xf>
    <xf numFmtId="0" fontId="1" fillId="0" borderId="0" xfId="2">
      <alignment vertical="center"/>
    </xf>
    <xf numFmtId="176" fontId="1" fillId="0" borderId="1" xfId="2" applyNumberFormat="1" applyFont="1" applyFill="1" applyBorder="1" applyAlignment="1">
      <alignment horizontal="right" vertical="center"/>
    </xf>
    <xf numFmtId="0" fontId="1" fillId="0" borderId="1" xfId="2" applyBorder="1">
      <alignment vertical="center"/>
    </xf>
    <xf numFmtId="0" fontId="1" fillId="0" borderId="1" xfId="2" applyBorder="1" applyAlignment="1">
      <alignment vertical="center" wrapText="1"/>
    </xf>
    <xf numFmtId="176" fontId="1" fillId="0" borderId="1" xfId="2" applyNumberFormat="1" applyBorder="1" applyAlignment="1">
      <alignment horizontal="right" vertical="center"/>
    </xf>
    <xf numFmtId="38" fontId="1" fillId="0" borderId="0" xfId="1" applyAlignment="1">
      <alignment vertical="center"/>
    </xf>
    <xf numFmtId="38" fontId="1" fillId="0" borderId="1" xfId="1" applyBorder="1" applyAlignment="1">
      <alignment vertical="center" wrapText="1"/>
    </xf>
    <xf numFmtId="38" fontId="1" fillId="0" borderId="1" xfId="1" applyBorder="1" applyAlignment="1">
      <alignment vertical="center" shrinkToFit="1"/>
    </xf>
    <xf numFmtId="38" fontId="0" fillId="0" borderId="0" xfId="1" applyFont="1" applyAlignment="1">
      <alignment vertical="center"/>
    </xf>
    <xf numFmtId="176" fontId="0" fillId="0" borderId="0" xfId="0" applyNumberFormat="1">
      <alignment vertical="center"/>
    </xf>
    <xf numFmtId="0" fontId="0" fillId="63" borderId="0" xfId="0" applyFill="1">
      <alignment vertical="center"/>
    </xf>
    <xf numFmtId="38" fontId="8" fillId="63" borderId="1" xfId="1" applyFont="1" applyFill="1" applyBorder="1" applyAlignment="1">
      <alignment vertical="center" shrinkToFit="1"/>
    </xf>
    <xf numFmtId="0" fontId="8" fillId="63" borderId="1" xfId="6" applyNumberFormat="1" applyFont="1" applyFill="1" applyBorder="1" applyAlignment="1">
      <alignment vertical="center" shrinkToFit="1"/>
    </xf>
    <xf numFmtId="38" fontId="8" fillId="63" borderId="1" xfId="6" applyFont="1" applyFill="1" applyBorder="1" applyAlignment="1">
      <alignment vertical="center" shrinkToFit="1"/>
    </xf>
    <xf numFmtId="177" fontId="8" fillId="63" borderId="1" xfId="6" applyNumberFormat="1" applyFont="1" applyFill="1" applyBorder="1" applyAlignment="1">
      <alignment vertical="center" shrinkToFit="1"/>
    </xf>
    <xf numFmtId="0" fontId="1" fillId="63" borderId="1" xfId="7" applyFill="1" applyBorder="1" applyAlignment="1">
      <alignment vertical="center" shrinkToFit="1"/>
    </xf>
    <xf numFmtId="0" fontId="8" fillId="63" borderId="1" xfId="7" applyFont="1" applyFill="1" applyBorder="1" applyAlignment="1">
      <alignment horizontal="center" vertical="center" shrinkToFit="1"/>
    </xf>
    <xf numFmtId="176" fontId="1" fillId="63" borderId="1" xfId="7" applyNumberFormat="1" applyFill="1" applyBorder="1" applyAlignment="1">
      <alignment vertical="center" shrinkToFit="1"/>
    </xf>
    <xf numFmtId="38" fontId="8" fillId="0" borderId="1" xfId="1" applyFont="1" applyFill="1" applyBorder="1" applyAlignment="1">
      <alignment vertical="center" shrinkToFit="1"/>
    </xf>
    <xf numFmtId="176" fontId="0" fillId="0" borderId="1" xfId="1" applyNumberFormat="1" applyFont="1" applyFill="1" applyBorder="1" applyAlignment="1">
      <alignment vertical="center"/>
    </xf>
    <xf numFmtId="0" fontId="5" fillId="0" borderId="1" xfId="5" applyBorder="1" applyAlignment="1">
      <alignment vertical="center" shrinkToFit="1"/>
    </xf>
    <xf numFmtId="0" fontId="8" fillId="0" borderId="1" xfId="5" applyFont="1" applyBorder="1" applyAlignment="1">
      <alignment horizontal="center" vertical="center" shrinkToFit="1"/>
    </xf>
    <xf numFmtId="176" fontId="5" fillId="0" borderId="1" xfId="5" applyNumberFormat="1" applyBorder="1" applyAlignment="1">
      <alignment horizontal="center" vertical="center" shrinkToFit="1"/>
    </xf>
    <xf numFmtId="38" fontId="7" fillId="0" borderId="12" xfId="1" applyFont="1" applyFill="1" applyBorder="1" applyAlignment="1">
      <alignment horizontal="center" vertical="center" wrapText="1"/>
    </xf>
    <xf numFmtId="176" fontId="7" fillId="0" borderId="23" xfId="4" applyNumberFormat="1" applyFont="1" applyFill="1" applyBorder="1" applyAlignment="1">
      <alignment horizontal="center" vertical="center" wrapText="1"/>
    </xf>
    <xf numFmtId="38" fontId="7" fillId="0" borderId="23" xfId="4" applyFont="1" applyFill="1" applyBorder="1" applyAlignment="1">
      <alignment horizontal="center" vertical="center" wrapText="1"/>
    </xf>
    <xf numFmtId="38" fontId="7" fillId="0" borderId="23" xfId="1" applyFont="1" applyFill="1" applyBorder="1" applyAlignment="1">
      <alignment horizontal="center" vertical="center" wrapText="1"/>
    </xf>
    <xf numFmtId="177" fontId="7" fillId="0" borderId="23" xfId="3" applyNumberFormat="1" applyFont="1" applyBorder="1" applyAlignment="1">
      <alignment horizontal="center" vertical="center" wrapText="1"/>
    </xf>
    <xf numFmtId="0" fontId="7" fillId="0" borderId="23" xfId="3" applyFont="1" applyBorder="1" applyAlignment="1">
      <alignment horizontal="center" vertical="center" wrapText="1"/>
    </xf>
    <xf numFmtId="0" fontId="47" fillId="0" borderId="23" xfId="3" applyFont="1" applyBorder="1" applyAlignment="1">
      <alignment horizontal="center" vertical="center" wrapText="1"/>
    </xf>
    <xf numFmtId="176" fontId="47" fillId="0" borderId="23" xfId="3" applyNumberFormat="1" applyFont="1" applyBorder="1" applyAlignment="1">
      <alignment vertical="center"/>
    </xf>
    <xf numFmtId="176" fontId="47" fillId="0" borderId="11" xfId="3" applyNumberFormat="1" applyFont="1" applyBorder="1" applyAlignment="1">
      <alignment vertical="center"/>
    </xf>
    <xf numFmtId="0" fontId="0" fillId="0" borderId="0" xfId="0" applyAlignment="1">
      <alignment horizontal="left" vertical="center"/>
    </xf>
    <xf numFmtId="0" fontId="51" fillId="0" borderId="0" xfId="0" applyFont="1" applyAlignment="1">
      <alignment horizontal="left" vertical="center"/>
    </xf>
    <xf numFmtId="38" fontId="52" fillId="0" borderId="1" xfId="1" applyFont="1" applyFill="1" applyBorder="1" applyAlignment="1">
      <alignment vertical="center" shrinkToFit="1"/>
    </xf>
    <xf numFmtId="176" fontId="24" fillId="0" borderId="1" xfId="1" applyNumberFormat="1" applyFont="1" applyFill="1" applyBorder="1" applyAlignment="1">
      <alignment horizontal="left" vertical="center"/>
    </xf>
    <xf numFmtId="38" fontId="24" fillId="0" borderId="1" xfId="1" applyFont="1" applyFill="1" applyBorder="1" applyAlignment="1">
      <alignment horizontal="left" vertical="center"/>
    </xf>
    <xf numFmtId="38" fontId="52" fillId="0" borderId="1" xfId="6" applyFont="1" applyFill="1" applyBorder="1" applyAlignment="1">
      <alignment horizontal="left" vertical="center" shrinkToFit="1"/>
    </xf>
    <xf numFmtId="177" fontId="52" fillId="0" borderId="1" xfId="6" applyNumberFormat="1" applyFont="1" applyFill="1" applyBorder="1" applyAlignment="1">
      <alignment horizontal="left" vertical="center" shrinkToFit="1"/>
    </xf>
    <xf numFmtId="0" fontId="52" fillId="0" borderId="1" xfId="5" applyFont="1" applyBorder="1" applyAlignment="1">
      <alignment horizontal="left" vertical="center" shrinkToFit="1"/>
    </xf>
    <xf numFmtId="176" fontId="24" fillId="0" borderId="1" xfId="5" applyNumberFormat="1" applyFont="1" applyBorder="1" applyAlignment="1">
      <alignment horizontal="left" vertical="center" shrinkToFit="1"/>
    </xf>
    <xf numFmtId="38" fontId="7" fillId="38" borderId="1" xfId="1" applyFont="1" applyFill="1" applyBorder="1" applyAlignment="1">
      <alignment horizontal="center" vertical="center" wrapText="1"/>
    </xf>
    <xf numFmtId="176" fontId="7" fillId="38" borderId="1" xfId="4" applyNumberFormat="1" applyFont="1" applyFill="1" applyBorder="1" applyAlignment="1">
      <alignment horizontal="center" vertical="center" wrapText="1"/>
    </xf>
    <xf numFmtId="176" fontId="47" fillId="38" borderId="1" xfId="3" applyNumberFormat="1" applyFont="1" applyFill="1" applyBorder="1" applyAlignment="1">
      <alignment horizontal="center" vertical="center" wrapText="1"/>
    </xf>
    <xf numFmtId="38" fontId="5" fillId="0" borderId="0" xfId="1" applyFont="1"/>
    <xf numFmtId="176" fontId="5" fillId="0" borderId="0" xfId="3" applyNumberFormat="1" applyFont="1"/>
    <xf numFmtId="176" fontId="48" fillId="0" borderId="0" xfId="3" applyNumberFormat="1" applyFont="1"/>
    <xf numFmtId="0" fontId="0" fillId="0" borderId="1" xfId="0" applyBorder="1" applyAlignment="1">
      <alignment horizontal="left" vertical="center"/>
    </xf>
    <xf numFmtId="0" fontId="0" fillId="63" borderId="1" xfId="0" applyFill="1" applyBorder="1">
      <alignment vertical="center"/>
    </xf>
    <xf numFmtId="176" fontId="1" fillId="0" borderId="0" xfId="2" applyNumberFormat="1" applyFont="1" applyAlignment="1">
      <alignment horizontal="center" vertical="center"/>
    </xf>
    <xf numFmtId="0" fontId="1" fillId="0" borderId="0" xfId="2" applyFont="1" applyAlignment="1">
      <alignment vertical="center" shrinkToFit="1"/>
    </xf>
    <xf numFmtId="0" fontId="5" fillId="0" borderId="11" xfId="3" applyFont="1" applyBorder="1" applyAlignment="1">
      <alignment vertical="center" wrapText="1"/>
    </xf>
    <xf numFmtId="0" fontId="5" fillId="0" borderId="23" xfId="3" applyFont="1" applyBorder="1" applyAlignment="1">
      <alignment vertical="center" wrapText="1"/>
    </xf>
    <xf numFmtId="0" fontId="5" fillId="0" borderId="12" xfId="3" applyFont="1" applyBorder="1" applyAlignment="1">
      <alignment vertical="center" wrapText="1"/>
    </xf>
  </cellXfs>
  <cellStyles count="201">
    <cellStyle name="20% - アクセント 1 2" xfId="8" xr:uid="{00000000-0005-0000-0000-000000000000}"/>
    <cellStyle name="20% - アクセント 1 3" xfId="9" xr:uid="{00000000-0005-0000-0000-000001000000}"/>
    <cellStyle name="20% - アクセント 1 4" xfId="10" xr:uid="{00000000-0005-0000-0000-000002000000}"/>
    <cellStyle name="20% - アクセント 2 2" xfId="11" xr:uid="{00000000-0005-0000-0000-000003000000}"/>
    <cellStyle name="20% - アクセント 2 3" xfId="12" xr:uid="{00000000-0005-0000-0000-000004000000}"/>
    <cellStyle name="20% - アクセント 2 4" xfId="13" xr:uid="{00000000-0005-0000-0000-000005000000}"/>
    <cellStyle name="20% - アクセント 3 2" xfId="14" xr:uid="{00000000-0005-0000-0000-000006000000}"/>
    <cellStyle name="20% - アクセント 3 3" xfId="15" xr:uid="{00000000-0005-0000-0000-000007000000}"/>
    <cellStyle name="20% - アクセント 3 4" xfId="16" xr:uid="{00000000-0005-0000-0000-000008000000}"/>
    <cellStyle name="20% - アクセント 4 2" xfId="17" xr:uid="{00000000-0005-0000-0000-000009000000}"/>
    <cellStyle name="20% - アクセント 4 3" xfId="18" xr:uid="{00000000-0005-0000-0000-00000A000000}"/>
    <cellStyle name="20% - アクセント 4 4" xfId="19" xr:uid="{00000000-0005-0000-0000-00000B000000}"/>
    <cellStyle name="20% - アクセント 5 2" xfId="20" xr:uid="{00000000-0005-0000-0000-00000C000000}"/>
    <cellStyle name="20% - アクセント 5 3" xfId="21" xr:uid="{00000000-0005-0000-0000-00000D000000}"/>
    <cellStyle name="20% - アクセント 5 4" xfId="22" xr:uid="{00000000-0005-0000-0000-00000E000000}"/>
    <cellStyle name="20% - アクセント 6 2" xfId="23" xr:uid="{00000000-0005-0000-0000-00000F000000}"/>
    <cellStyle name="20% - アクセント 6 3" xfId="24" xr:uid="{00000000-0005-0000-0000-000010000000}"/>
    <cellStyle name="20% - アクセント 6 4" xfId="25" xr:uid="{00000000-0005-0000-0000-000011000000}"/>
    <cellStyle name="40% - アクセント 1 2" xfId="26" xr:uid="{00000000-0005-0000-0000-000012000000}"/>
    <cellStyle name="40% - アクセント 1 3" xfId="27" xr:uid="{00000000-0005-0000-0000-000013000000}"/>
    <cellStyle name="40% - アクセント 1 4" xfId="28" xr:uid="{00000000-0005-0000-0000-000014000000}"/>
    <cellStyle name="40% - アクセント 2 2" xfId="29" xr:uid="{00000000-0005-0000-0000-000015000000}"/>
    <cellStyle name="40% - アクセント 2 3" xfId="30" xr:uid="{00000000-0005-0000-0000-000016000000}"/>
    <cellStyle name="40% - アクセント 2 4" xfId="31" xr:uid="{00000000-0005-0000-0000-000017000000}"/>
    <cellStyle name="40% - アクセント 3 2" xfId="32" xr:uid="{00000000-0005-0000-0000-000018000000}"/>
    <cellStyle name="40% - アクセント 3 3" xfId="33" xr:uid="{00000000-0005-0000-0000-000019000000}"/>
    <cellStyle name="40% - アクセント 3 4" xfId="34" xr:uid="{00000000-0005-0000-0000-00001A000000}"/>
    <cellStyle name="40% - アクセント 4 2" xfId="35" xr:uid="{00000000-0005-0000-0000-00001B000000}"/>
    <cellStyle name="40% - アクセント 4 3" xfId="36" xr:uid="{00000000-0005-0000-0000-00001C000000}"/>
    <cellStyle name="40% - アクセント 4 4" xfId="37" xr:uid="{00000000-0005-0000-0000-00001D000000}"/>
    <cellStyle name="40% - アクセント 5 2" xfId="38" xr:uid="{00000000-0005-0000-0000-00001E000000}"/>
    <cellStyle name="40% - アクセント 5 3" xfId="39" xr:uid="{00000000-0005-0000-0000-00001F000000}"/>
    <cellStyle name="40% - アクセント 5 4" xfId="40" xr:uid="{00000000-0005-0000-0000-000020000000}"/>
    <cellStyle name="40% - アクセント 6 2" xfId="41" xr:uid="{00000000-0005-0000-0000-000021000000}"/>
    <cellStyle name="40% - アクセント 6 3" xfId="42" xr:uid="{00000000-0005-0000-0000-000022000000}"/>
    <cellStyle name="40% - アクセント 6 4" xfId="43" xr:uid="{00000000-0005-0000-0000-000023000000}"/>
    <cellStyle name="60% - アクセント 1 2" xfId="44" xr:uid="{00000000-0005-0000-0000-000024000000}"/>
    <cellStyle name="60% - アクセント 1 3" xfId="45" xr:uid="{00000000-0005-0000-0000-000025000000}"/>
    <cellStyle name="60% - アクセント 1 4" xfId="46" xr:uid="{00000000-0005-0000-0000-000026000000}"/>
    <cellStyle name="60% - アクセント 2 2" xfId="47" xr:uid="{00000000-0005-0000-0000-000027000000}"/>
    <cellStyle name="60% - アクセント 2 3" xfId="48" xr:uid="{00000000-0005-0000-0000-000028000000}"/>
    <cellStyle name="60% - アクセント 2 4" xfId="49" xr:uid="{00000000-0005-0000-0000-000029000000}"/>
    <cellStyle name="60% - アクセント 3 2" xfId="50" xr:uid="{00000000-0005-0000-0000-00002A000000}"/>
    <cellStyle name="60% - アクセント 3 3" xfId="51" xr:uid="{00000000-0005-0000-0000-00002B000000}"/>
    <cellStyle name="60% - アクセント 3 4" xfId="52" xr:uid="{00000000-0005-0000-0000-00002C000000}"/>
    <cellStyle name="60% - アクセント 4 2" xfId="53" xr:uid="{00000000-0005-0000-0000-00002D000000}"/>
    <cellStyle name="60% - アクセント 4 3" xfId="54" xr:uid="{00000000-0005-0000-0000-00002E000000}"/>
    <cellStyle name="60% - アクセント 4 4" xfId="55" xr:uid="{00000000-0005-0000-0000-00002F000000}"/>
    <cellStyle name="60% - アクセント 5 2" xfId="56" xr:uid="{00000000-0005-0000-0000-000030000000}"/>
    <cellStyle name="60% - アクセント 5 3" xfId="57" xr:uid="{00000000-0005-0000-0000-000031000000}"/>
    <cellStyle name="60% - アクセント 5 4" xfId="58" xr:uid="{00000000-0005-0000-0000-000032000000}"/>
    <cellStyle name="60% - アクセント 6 2" xfId="59" xr:uid="{00000000-0005-0000-0000-000033000000}"/>
    <cellStyle name="60% - アクセント 6 3" xfId="60" xr:uid="{00000000-0005-0000-0000-000034000000}"/>
    <cellStyle name="60% - アクセント 6 4" xfId="61" xr:uid="{00000000-0005-0000-0000-000035000000}"/>
    <cellStyle name="アクセント 1 2" xfId="62" xr:uid="{00000000-0005-0000-0000-000036000000}"/>
    <cellStyle name="アクセント 1 3" xfId="63" xr:uid="{00000000-0005-0000-0000-000037000000}"/>
    <cellStyle name="アクセント 1 4" xfId="64" xr:uid="{00000000-0005-0000-0000-000038000000}"/>
    <cellStyle name="アクセント 2 2" xfId="65" xr:uid="{00000000-0005-0000-0000-000039000000}"/>
    <cellStyle name="アクセント 2 3" xfId="66" xr:uid="{00000000-0005-0000-0000-00003A000000}"/>
    <cellStyle name="アクセント 2 4" xfId="67" xr:uid="{00000000-0005-0000-0000-00003B000000}"/>
    <cellStyle name="アクセント 3 2" xfId="68" xr:uid="{00000000-0005-0000-0000-00003C000000}"/>
    <cellStyle name="アクセント 3 3" xfId="69" xr:uid="{00000000-0005-0000-0000-00003D000000}"/>
    <cellStyle name="アクセント 3 4" xfId="70" xr:uid="{00000000-0005-0000-0000-00003E000000}"/>
    <cellStyle name="アクセント 4 2" xfId="71" xr:uid="{00000000-0005-0000-0000-00003F000000}"/>
    <cellStyle name="アクセント 4 3" xfId="72" xr:uid="{00000000-0005-0000-0000-000040000000}"/>
    <cellStyle name="アクセント 4 4" xfId="73" xr:uid="{00000000-0005-0000-0000-000041000000}"/>
    <cellStyle name="アクセント 5 2" xfId="74" xr:uid="{00000000-0005-0000-0000-000042000000}"/>
    <cellStyle name="アクセント 5 3" xfId="75" xr:uid="{00000000-0005-0000-0000-000043000000}"/>
    <cellStyle name="アクセント 5 4" xfId="76" xr:uid="{00000000-0005-0000-0000-000044000000}"/>
    <cellStyle name="アクセント 6 2" xfId="77" xr:uid="{00000000-0005-0000-0000-000045000000}"/>
    <cellStyle name="アクセント 6 3" xfId="78" xr:uid="{00000000-0005-0000-0000-000046000000}"/>
    <cellStyle name="アクセント 6 4" xfId="79" xr:uid="{00000000-0005-0000-0000-000047000000}"/>
    <cellStyle name="タイトル 2" xfId="80" xr:uid="{00000000-0005-0000-0000-000048000000}"/>
    <cellStyle name="タイトル 3" xfId="81" xr:uid="{00000000-0005-0000-0000-000049000000}"/>
    <cellStyle name="タイトル 4" xfId="82" xr:uid="{00000000-0005-0000-0000-00004A000000}"/>
    <cellStyle name="チェック セル 2" xfId="83" xr:uid="{00000000-0005-0000-0000-00004B000000}"/>
    <cellStyle name="チェック セル 3" xfId="84" xr:uid="{00000000-0005-0000-0000-00004C000000}"/>
    <cellStyle name="チェック セル 4" xfId="85" xr:uid="{00000000-0005-0000-0000-00004D000000}"/>
    <cellStyle name="どちらでもない 2" xfId="86" xr:uid="{00000000-0005-0000-0000-00004E000000}"/>
    <cellStyle name="どちらでもない 3" xfId="87" xr:uid="{00000000-0005-0000-0000-00004F000000}"/>
    <cellStyle name="どちらでもない 4" xfId="88" xr:uid="{00000000-0005-0000-0000-000050000000}"/>
    <cellStyle name="パーセント 2" xfId="89" xr:uid="{00000000-0005-0000-0000-000051000000}"/>
    <cellStyle name="メモ 2" xfId="90" xr:uid="{00000000-0005-0000-0000-000052000000}"/>
    <cellStyle name="メモ 3" xfId="91" xr:uid="{00000000-0005-0000-0000-000053000000}"/>
    <cellStyle name="メモ 4" xfId="92" xr:uid="{00000000-0005-0000-0000-000054000000}"/>
    <cellStyle name="リンク セル 2" xfId="93" xr:uid="{00000000-0005-0000-0000-000055000000}"/>
    <cellStyle name="リンク セル 3" xfId="94" xr:uid="{00000000-0005-0000-0000-000056000000}"/>
    <cellStyle name="リンク セル 4" xfId="95" xr:uid="{00000000-0005-0000-0000-000057000000}"/>
    <cellStyle name="悪い 2" xfId="96" xr:uid="{00000000-0005-0000-0000-000058000000}"/>
    <cellStyle name="悪い 3" xfId="97" xr:uid="{00000000-0005-0000-0000-000059000000}"/>
    <cellStyle name="悪い 4" xfId="98" xr:uid="{00000000-0005-0000-0000-00005A000000}"/>
    <cellStyle name="計算 2" xfId="99" xr:uid="{00000000-0005-0000-0000-00005B000000}"/>
    <cellStyle name="計算 3" xfId="100" xr:uid="{00000000-0005-0000-0000-00005C000000}"/>
    <cellStyle name="計算 4" xfId="101" xr:uid="{00000000-0005-0000-0000-00005D000000}"/>
    <cellStyle name="警告文 2" xfId="102" xr:uid="{00000000-0005-0000-0000-00005E000000}"/>
    <cellStyle name="警告文 3" xfId="103" xr:uid="{00000000-0005-0000-0000-00005F000000}"/>
    <cellStyle name="警告文 4" xfId="104" xr:uid="{00000000-0005-0000-0000-000060000000}"/>
    <cellStyle name="桁区切り" xfId="1" builtinId="6"/>
    <cellStyle name="桁区切り 2" xfId="4" xr:uid="{00000000-0005-0000-0000-000062000000}"/>
    <cellStyle name="桁区切り 2 2" xfId="105" xr:uid="{00000000-0005-0000-0000-000063000000}"/>
    <cellStyle name="桁区切り 2 2 2" xfId="106" xr:uid="{00000000-0005-0000-0000-000064000000}"/>
    <cellStyle name="桁区切り 3" xfId="107" xr:uid="{00000000-0005-0000-0000-000065000000}"/>
    <cellStyle name="桁区切り 3 2" xfId="108" xr:uid="{00000000-0005-0000-0000-000066000000}"/>
    <cellStyle name="桁区切り 3 2 2" xfId="6" xr:uid="{00000000-0005-0000-0000-000067000000}"/>
    <cellStyle name="桁区切り 4" xfId="109" xr:uid="{00000000-0005-0000-0000-000068000000}"/>
    <cellStyle name="桁区切り 5" xfId="110" xr:uid="{00000000-0005-0000-0000-000069000000}"/>
    <cellStyle name="見出し 1 2" xfId="111" xr:uid="{00000000-0005-0000-0000-00006A000000}"/>
    <cellStyle name="見出し 1 3" xfId="112" xr:uid="{00000000-0005-0000-0000-00006B000000}"/>
    <cellStyle name="見出し 1 4" xfId="113" xr:uid="{00000000-0005-0000-0000-00006C000000}"/>
    <cellStyle name="見出し 2 2" xfId="114" xr:uid="{00000000-0005-0000-0000-00006D000000}"/>
    <cellStyle name="見出し 2 3" xfId="115" xr:uid="{00000000-0005-0000-0000-00006E000000}"/>
    <cellStyle name="見出し 2 4" xfId="116" xr:uid="{00000000-0005-0000-0000-00006F000000}"/>
    <cellStyle name="見出し 3 2" xfId="117" xr:uid="{00000000-0005-0000-0000-000070000000}"/>
    <cellStyle name="見出し 3 3" xfId="118" xr:uid="{00000000-0005-0000-0000-000071000000}"/>
    <cellStyle name="見出し 3 4" xfId="119" xr:uid="{00000000-0005-0000-0000-000072000000}"/>
    <cellStyle name="見出し 4 2" xfId="120" xr:uid="{00000000-0005-0000-0000-000073000000}"/>
    <cellStyle name="見出し 4 3" xfId="121" xr:uid="{00000000-0005-0000-0000-000074000000}"/>
    <cellStyle name="見出し 4 4" xfId="122" xr:uid="{00000000-0005-0000-0000-000075000000}"/>
    <cellStyle name="集計 2" xfId="123" xr:uid="{00000000-0005-0000-0000-000076000000}"/>
    <cellStyle name="集計 3" xfId="124" xr:uid="{00000000-0005-0000-0000-000077000000}"/>
    <cellStyle name="集計 4" xfId="125" xr:uid="{00000000-0005-0000-0000-000078000000}"/>
    <cellStyle name="出力 2" xfId="126" xr:uid="{00000000-0005-0000-0000-000079000000}"/>
    <cellStyle name="出力 3" xfId="127" xr:uid="{00000000-0005-0000-0000-00007A000000}"/>
    <cellStyle name="出力 4" xfId="128" xr:uid="{00000000-0005-0000-0000-00007B000000}"/>
    <cellStyle name="説明文 2" xfId="129" xr:uid="{00000000-0005-0000-0000-00007C000000}"/>
    <cellStyle name="説明文 3" xfId="130" xr:uid="{00000000-0005-0000-0000-00007D000000}"/>
    <cellStyle name="説明文 4" xfId="131" xr:uid="{00000000-0005-0000-0000-00007E000000}"/>
    <cellStyle name="通貨 2" xfId="132" xr:uid="{00000000-0005-0000-0000-00007F000000}"/>
    <cellStyle name="通貨 2 2" xfId="197" xr:uid="{00000000-0005-0000-0000-000080000000}"/>
    <cellStyle name="通貨 2 2 2" xfId="199" xr:uid="{DCC2F2B7-F8C4-4C3D-A5D0-CD8C4CF29D4F}"/>
    <cellStyle name="通貨 2 3" xfId="200" xr:uid="{CEF92C95-2462-4E90-9FEF-4E98EF0E2CC8}"/>
    <cellStyle name="通貨 2 4" xfId="198" xr:uid="{157AF5B8-EBAE-4EF3-8F03-C9C52C27C74A}"/>
    <cellStyle name="入力 2" xfId="133" xr:uid="{00000000-0005-0000-0000-000081000000}"/>
    <cellStyle name="入力 3" xfId="134" xr:uid="{00000000-0005-0000-0000-000082000000}"/>
    <cellStyle name="入力 4" xfId="135" xr:uid="{00000000-0005-0000-0000-000083000000}"/>
    <cellStyle name="標準" xfId="0" builtinId="0"/>
    <cellStyle name="標準 10" xfId="136" xr:uid="{00000000-0005-0000-0000-000085000000}"/>
    <cellStyle name="標準 10 2" xfId="5" xr:uid="{00000000-0005-0000-0000-000086000000}"/>
    <cellStyle name="標準 11" xfId="137" xr:uid="{00000000-0005-0000-0000-000087000000}"/>
    <cellStyle name="標準 12" xfId="138" xr:uid="{00000000-0005-0000-0000-000088000000}"/>
    <cellStyle name="標準 13" xfId="139" xr:uid="{00000000-0005-0000-0000-000089000000}"/>
    <cellStyle name="標準 14" xfId="140" xr:uid="{00000000-0005-0000-0000-00008A000000}"/>
    <cellStyle name="標準 15" xfId="141" xr:uid="{00000000-0005-0000-0000-00008B000000}"/>
    <cellStyle name="標準 16" xfId="142" xr:uid="{00000000-0005-0000-0000-00008C000000}"/>
    <cellStyle name="標準 17" xfId="143" xr:uid="{00000000-0005-0000-0000-00008D000000}"/>
    <cellStyle name="標準 18" xfId="144" xr:uid="{00000000-0005-0000-0000-00008E000000}"/>
    <cellStyle name="標準 19" xfId="145" xr:uid="{00000000-0005-0000-0000-00008F000000}"/>
    <cellStyle name="標準 2" xfId="146" xr:uid="{00000000-0005-0000-0000-000090000000}"/>
    <cellStyle name="標準 2 2" xfId="147" xr:uid="{00000000-0005-0000-0000-000091000000}"/>
    <cellStyle name="標準 2 2 2" xfId="148" xr:uid="{00000000-0005-0000-0000-000092000000}"/>
    <cellStyle name="標準 2 3" xfId="149" xr:uid="{00000000-0005-0000-0000-000093000000}"/>
    <cellStyle name="標準 2 4" xfId="150" xr:uid="{00000000-0005-0000-0000-000094000000}"/>
    <cellStyle name="標準 2 5" xfId="151" xr:uid="{00000000-0005-0000-0000-000095000000}"/>
    <cellStyle name="標準 2 6" xfId="152" xr:uid="{00000000-0005-0000-0000-000096000000}"/>
    <cellStyle name="標準 2 7" xfId="153" xr:uid="{00000000-0005-0000-0000-000097000000}"/>
    <cellStyle name="標準 2 8" xfId="154" xr:uid="{00000000-0005-0000-0000-000098000000}"/>
    <cellStyle name="標準 2 9" xfId="155" xr:uid="{00000000-0005-0000-0000-000099000000}"/>
    <cellStyle name="標準 20" xfId="156" xr:uid="{00000000-0005-0000-0000-00009A000000}"/>
    <cellStyle name="標準 21" xfId="157" xr:uid="{00000000-0005-0000-0000-00009B000000}"/>
    <cellStyle name="標準 22" xfId="158" xr:uid="{00000000-0005-0000-0000-00009C000000}"/>
    <cellStyle name="標準 23" xfId="159" xr:uid="{00000000-0005-0000-0000-00009D000000}"/>
    <cellStyle name="標準 24" xfId="160" xr:uid="{00000000-0005-0000-0000-00009E000000}"/>
    <cellStyle name="標準 25" xfId="161" xr:uid="{00000000-0005-0000-0000-00009F000000}"/>
    <cellStyle name="標準 26" xfId="162" xr:uid="{00000000-0005-0000-0000-0000A0000000}"/>
    <cellStyle name="標準 27" xfId="163" xr:uid="{00000000-0005-0000-0000-0000A1000000}"/>
    <cellStyle name="標準 28" xfId="164" xr:uid="{00000000-0005-0000-0000-0000A2000000}"/>
    <cellStyle name="標準 29" xfId="165" xr:uid="{00000000-0005-0000-0000-0000A3000000}"/>
    <cellStyle name="標準 3" xfId="7" xr:uid="{00000000-0005-0000-0000-0000A4000000}"/>
    <cellStyle name="標準 3 2" xfId="166" xr:uid="{00000000-0005-0000-0000-0000A5000000}"/>
    <cellStyle name="標準 3 2 2" xfId="167" xr:uid="{00000000-0005-0000-0000-0000A6000000}"/>
    <cellStyle name="標準 3 3" xfId="3" xr:uid="{00000000-0005-0000-0000-0000A7000000}"/>
    <cellStyle name="標準 30" xfId="168" xr:uid="{00000000-0005-0000-0000-0000A8000000}"/>
    <cellStyle name="標準 31" xfId="169" xr:uid="{00000000-0005-0000-0000-0000A9000000}"/>
    <cellStyle name="標準 32" xfId="170" xr:uid="{00000000-0005-0000-0000-0000AA000000}"/>
    <cellStyle name="標準 33" xfId="171" xr:uid="{00000000-0005-0000-0000-0000AB000000}"/>
    <cellStyle name="標準 34" xfId="172" xr:uid="{00000000-0005-0000-0000-0000AC000000}"/>
    <cellStyle name="標準 35" xfId="173" xr:uid="{00000000-0005-0000-0000-0000AD000000}"/>
    <cellStyle name="標準 36" xfId="174" xr:uid="{00000000-0005-0000-0000-0000AE000000}"/>
    <cellStyle name="標準 37" xfId="175" xr:uid="{00000000-0005-0000-0000-0000AF000000}"/>
    <cellStyle name="標準 38" xfId="176" xr:uid="{00000000-0005-0000-0000-0000B0000000}"/>
    <cellStyle name="標準 39" xfId="177" xr:uid="{00000000-0005-0000-0000-0000B1000000}"/>
    <cellStyle name="標準 4" xfId="178" xr:uid="{00000000-0005-0000-0000-0000B2000000}"/>
    <cellStyle name="標準 4 2" xfId="179" xr:uid="{00000000-0005-0000-0000-0000B3000000}"/>
    <cellStyle name="標準 40" xfId="180" xr:uid="{00000000-0005-0000-0000-0000B4000000}"/>
    <cellStyle name="標準 41" xfId="181" xr:uid="{00000000-0005-0000-0000-0000B5000000}"/>
    <cellStyle name="標準 42" xfId="182" xr:uid="{00000000-0005-0000-0000-0000B6000000}"/>
    <cellStyle name="標準 43" xfId="183" xr:uid="{00000000-0005-0000-0000-0000B7000000}"/>
    <cellStyle name="標準 44" xfId="184" xr:uid="{00000000-0005-0000-0000-0000B8000000}"/>
    <cellStyle name="標準 45" xfId="185" xr:uid="{00000000-0005-0000-0000-0000B9000000}"/>
    <cellStyle name="標準 5" xfId="186" xr:uid="{00000000-0005-0000-0000-0000BA000000}"/>
    <cellStyle name="標準 5 2" xfId="187" xr:uid="{00000000-0005-0000-0000-0000BB000000}"/>
    <cellStyle name="標準 5 3" xfId="188" xr:uid="{00000000-0005-0000-0000-0000BC000000}"/>
    <cellStyle name="標準 6" xfId="189" xr:uid="{00000000-0005-0000-0000-0000BD000000}"/>
    <cellStyle name="標準 6 2" xfId="190" xr:uid="{00000000-0005-0000-0000-0000BE000000}"/>
    <cellStyle name="標準 7" xfId="191" xr:uid="{00000000-0005-0000-0000-0000BF000000}"/>
    <cellStyle name="標準 8" xfId="192" xr:uid="{00000000-0005-0000-0000-0000C0000000}"/>
    <cellStyle name="標準 9" xfId="193" xr:uid="{00000000-0005-0000-0000-0000C1000000}"/>
    <cellStyle name="標準_【畜草研】Ｈ１８えさプロ収支簿" xfId="2" xr:uid="{00000000-0005-0000-0000-0000C2000000}"/>
    <cellStyle name="良い 2" xfId="194" xr:uid="{00000000-0005-0000-0000-0000C3000000}"/>
    <cellStyle name="良い 3" xfId="195" xr:uid="{00000000-0005-0000-0000-0000C4000000}"/>
    <cellStyle name="良い 4" xfId="196" xr:uid="{00000000-0005-0000-0000-0000C5000000}"/>
  </cellStyles>
  <dxfs count="0"/>
  <tableStyles count="0" defaultTableStyle="TableStyleMedium9" defaultPivotStyle="PivotStyleLight16"/>
  <colors>
    <mruColors>
      <color rgb="FFFFFF99"/>
      <color rgb="FFFFFFCC"/>
      <color rgb="FFCCFFCC"/>
      <color rgb="FF99FFCC"/>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64995</xdr:colOff>
      <xdr:row>4</xdr:row>
      <xdr:rowOff>152399</xdr:rowOff>
    </xdr:from>
    <xdr:to>
      <xdr:col>5</xdr:col>
      <xdr:colOff>490258</xdr:colOff>
      <xdr:row>6</xdr:row>
      <xdr:rowOff>127186</xdr:rowOff>
    </xdr:to>
    <xdr:sp macro="" textlink="">
      <xdr:nvSpPr>
        <xdr:cNvPr id="3" name="四角形吹き出し 13">
          <a:extLst>
            <a:ext uri="{FF2B5EF4-FFF2-40B4-BE49-F238E27FC236}">
              <a16:creationId xmlns:a16="http://schemas.microsoft.com/office/drawing/2014/main" id="{F93069CB-96C2-4A3E-B467-F3FDD17F2D93}"/>
            </a:ext>
          </a:extLst>
        </xdr:cNvPr>
        <xdr:cNvSpPr/>
      </xdr:nvSpPr>
      <xdr:spPr>
        <a:xfrm>
          <a:off x="3364455" y="822959"/>
          <a:ext cx="1918783" cy="310067"/>
        </a:xfrm>
        <a:prstGeom prst="wedgeRectCallout">
          <a:avLst>
            <a:gd name="adj1" fmla="val -60749"/>
            <a:gd name="adj2" fmla="val 34606"/>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単独機関の場合は代表機関名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64995</xdr:colOff>
      <xdr:row>4</xdr:row>
      <xdr:rowOff>152399</xdr:rowOff>
    </xdr:from>
    <xdr:to>
      <xdr:col>5</xdr:col>
      <xdr:colOff>490258</xdr:colOff>
      <xdr:row>6</xdr:row>
      <xdr:rowOff>127186</xdr:rowOff>
    </xdr:to>
    <xdr:sp macro="" textlink="">
      <xdr:nvSpPr>
        <xdr:cNvPr id="3" name="四角形吹き出し 13">
          <a:extLst>
            <a:ext uri="{FF2B5EF4-FFF2-40B4-BE49-F238E27FC236}">
              <a16:creationId xmlns:a16="http://schemas.microsoft.com/office/drawing/2014/main" id="{47BC7BBD-78A6-49B3-83B3-D33A8E3D3440}"/>
            </a:ext>
          </a:extLst>
        </xdr:cNvPr>
        <xdr:cNvSpPr/>
      </xdr:nvSpPr>
      <xdr:spPr>
        <a:xfrm>
          <a:off x="3732120" y="838199"/>
          <a:ext cx="2092138" cy="317687"/>
        </a:xfrm>
        <a:prstGeom prst="wedgeRectCallout">
          <a:avLst>
            <a:gd name="adj1" fmla="val -60749"/>
            <a:gd name="adj2" fmla="val 34606"/>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単独機関の場合は代表機関名</a:t>
          </a:r>
        </a:p>
      </xdr:txBody>
    </xdr:sp>
    <xdr:clientData/>
  </xdr:twoCellAnchor>
  <xdr:twoCellAnchor>
    <xdr:from>
      <xdr:col>5</xdr:col>
      <xdr:colOff>963145</xdr:colOff>
      <xdr:row>21</xdr:row>
      <xdr:rowOff>196101</xdr:rowOff>
    </xdr:from>
    <xdr:to>
      <xdr:col>8</xdr:col>
      <xdr:colOff>145676</xdr:colOff>
      <xdr:row>24</xdr:row>
      <xdr:rowOff>145676</xdr:rowOff>
    </xdr:to>
    <xdr:sp macro="" textlink="">
      <xdr:nvSpPr>
        <xdr:cNvPr id="4" name="四角形吹き出し 5">
          <a:extLst>
            <a:ext uri="{FF2B5EF4-FFF2-40B4-BE49-F238E27FC236}">
              <a16:creationId xmlns:a16="http://schemas.microsoft.com/office/drawing/2014/main" id="{11C03FA7-3421-47A7-9ABC-525B8E3AD9AB}"/>
            </a:ext>
          </a:extLst>
        </xdr:cNvPr>
        <xdr:cNvSpPr/>
      </xdr:nvSpPr>
      <xdr:spPr>
        <a:xfrm>
          <a:off x="6297145" y="6079189"/>
          <a:ext cx="1827119" cy="1159811"/>
        </a:xfrm>
        <a:prstGeom prst="wedgeRectCallout">
          <a:avLst>
            <a:gd name="adj1" fmla="val -97455"/>
            <a:gd name="adj2" fmla="val 19023"/>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人件費を別途整理している場合は、「別紙○○のとおり」として、合計額を記入</a:t>
          </a:r>
        </a:p>
      </xdr:txBody>
    </xdr:sp>
    <xdr:clientData/>
  </xdr:twoCellAnchor>
  <xdr:twoCellAnchor>
    <xdr:from>
      <xdr:col>1</xdr:col>
      <xdr:colOff>342901</xdr:colOff>
      <xdr:row>38</xdr:row>
      <xdr:rowOff>104773</xdr:rowOff>
    </xdr:from>
    <xdr:to>
      <xdr:col>2</xdr:col>
      <xdr:colOff>231321</xdr:colOff>
      <xdr:row>39</xdr:row>
      <xdr:rowOff>380999</xdr:rowOff>
    </xdr:to>
    <xdr:sp macro="" textlink="">
      <xdr:nvSpPr>
        <xdr:cNvPr id="5" name="四角形吹き出し 9">
          <a:extLst>
            <a:ext uri="{FF2B5EF4-FFF2-40B4-BE49-F238E27FC236}">
              <a16:creationId xmlns:a16="http://schemas.microsoft.com/office/drawing/2014/main" id="{A07871E6-7249-4F23-A00F-26AB982F6CE5}"/>
            </a:ext>
          </a:extLst>
        </xdr:cNvPr>
        <xdr:cNvSpPr/>
      </xdr:nvSpPr>
      <xdr:spPr>
        <a:xfrm>
          <a:off x="2286001" y="12792073"/>
          <a:ext cx="1612445" cy="676276"/>
        </a:xfrm>
        <a:prstGeom prst="wedgeRectCallout">
          <a:avLst>
            <a:gd name="adj1" fmla="val -80953"/>
            <a:gd name="adj2" fmla="val -29448"/>
          </a:avLst>
        </a:prstGeom>
        <a:solidFill>
          <a:sysClr val="window" lastClr="FFFF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0000FF"/>
              </a:solidFill>
            </a:rPr>
            <a:t>原則</a:t>
          </a:r>
          <a:r>
            <a:rPr kumimoji="1" lang="en-US" altLang="ja-JP" sz="1600">
              <a:solidFill>
                <a:srgbClr val="0000FF"/>
              </a:solidFill>
            </a:rPr>
            <a:t>1</a:t>
          </a:r>
          <a:r>
            <a:rPr kumimoji="1" lang="ja-JP" altLang="en-US" sz="1600">
              <a:solidFill>
                <a:srgbClr val="0000FF"/>
              </a:solidFill>
            </a:rPr>
            <a:t>人・</a:t>
          </a:r>
          <a:r>
            <a:rPr kumimoji="1" lang="en-US" altLang="ja-JP" sz="1600">
              <a:solidFill>
                <a:srgbClr val="0000FF"/>
              </a:solidFill>
            </a:rPr>
            <a:t>1</a:t>
          </a:r>
          <a:r>
            <a:rPr kumimoji="1" lang="ja-JP" altLang="en-US" sz="1600">
              <a:solidFill>
                <a:srgbClr val="0000FF"/>
              </a:solidFill>
            </a:rPr>
            <a:t>件毎に記載</a:t>
          </a:r>
          <a:endParaRPr kumimoji="1" lang="en-US" altLang="ja-JP" sz="1600">
            <a:solidFill>
              <a:srgbClr val="0000FF"/>
            </a:solidFill>
          </a:endParaRPr>
        </a:p>
      </xdr:txBody>
    </xdr:sp>
    <xdr:clientData/>
  </xdr:twoCellAnchor>
  <xdr:twoCellAnchor>
    <xdr:from>
      <xdr:col>2</xdr:col>
      <xdr:colOff>0</xdr:colOff>
      <xdr:row>41</xdr:row>
      <xdr:rowOff>161924</xdr:rowOff>
    </xdr:from>
    <xdr:to>
      <xdr:col>3</xdr:col>
      <xdr:colOff>266700</xdr:colOff>
      <xdr:row>42</xdr:row>
      <xdr:rowOff>68036</xdr:rowOff>
    </xdr:to>
    <xdr:sp macro="" textlink="">
      <xdr:nvSpPr>
        <xdr:cNvPr id="6" name="四角形吹き出し 6">
          <a:extLst>
            <a:ext uri="{FF2B5EF4-FFF2-40B4-BE49-F238E27FC236}">
              <a16:creationId xmlns:a16="http://schemas.microsoft.com/office/drawing/2014/main" id="{2DE23015-BF30-4C3B-A431-F10389CBC065}"/>
            </a:ext>
          </a:extLst>
        </xdr:cNvPr>
        <xdr:cNvSpPr/>
      </xdr:nvSpPr>
      <xdr:spPr>
        <a:xfrm>
          <a:off x="3667125" y="14049374"/>
          <a:ext cx="752475" cy="306162"/>
        </a:xfrm>
        <a:prstGeom prst="wedgeRectCallout">
          <a:avLst>
            <a:gd name="adj1" fmla="val -85124"/>
            <a:gd name="adj2" fmla="val 59728"/>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用務</a:t>
          </a:r>
        </a:p>
      </xdr:txBody>
    </xdr:sp>
    <xdr:clientData/>
  </xdr:twoCellAnchor>
  <xdr:twoCellAnchor>
    <xdr:from>
      <xdr:col>0</xdr:col>
      <xdr:colOff>1485900</xdr:colOff>
      <xdr:row>41</xdr:row>
      <xdr:rowOff>161924</xdr:rowOff>
    </xdr:from>
    <xdr:to>
      <xdr:col>1</xdr:col>
      <xdr:colOff>952500</xdr:colOff>
      <xdr:row>42</xdr:row>
      <xdr:rowOff>40822</xdr:rowOff>
    </xdr:to>
    <xdr:sp macro="" textlink="">
      <xdr:nvSpPr>
        <xdr:cNvPr id="7" name="四角形吹き出し 15">
          <a:extLst>
            <a:ext uri="{FF2B5EF4-FFF2-40B4-BE49-F238E27FC236}">
              <a16:creationId xmlns:a16="http://schemas.microsoft.com/office/drawing/2014/main" id="{3BFD5AB5-F3CB-49E8-AEC6-0071BB37E5B1}"/>
            </a:ext>
          </a:extLst>
        </xdr:cNvPr>
        <xdr:cNvSpPr/>
      </xdr:nvSpPr>
      <xdr:spPr>
        <a:xfrm>
          <a:off x="1485900" y="14049374"/>
          <a:ext cx="1409700" cy="278948"/>
        </a:xfrm>
        <a:prstGeom prst="wedgeRectCallout">
          <a:avLst>
            <a:gd name="adj1" fmla="val -67471"/>
            <a:gd name="adj2" fmla="val 66179"/>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用務期間、用務地</a:t>
          </a:r>
        </a:p>
      </xdr:txBody>
    </xdr:sp>
    <xdr:clientData/>
  </xdr:twoCellAnchor>
  <xdr:twoCellAnchor>
    <xdr:from>
      <xdr:col>6</xdr:col>
      <xdr:colOff>247651</xdr:colOff>
      <xdr:row>49</xdr:row>
      <xdr:rowOff>314325</xdr:rowOff>
    </xdr:from>
    <xdr:to>
      <xdr:col>8</xdr:col>
      <xdr:colOff>561975</xdr:colOff>
      <xdr:row>51</xdr:row>
      <xdr:rowOff>231321</xdr:rowOff>
    </xdr:to>
    <xdr:sp macro="" textlink="">
      <xdr:nvSpPr>
        <xdr:cNvPr id="8" name="四角形吹き出し 7">
          <a:extLst>
            <a:ext uri="{FF2B5EF4-FFF2-40B4-BE49-F238E27FC236}">
              <a16:creationId xmlns:a16="http://schemas.microsoft.com/office/drawing/2014/main" id="{31940E7A-EDDB-4CEA-AAA3-76DE09760D35}"/>
            </a:ext>
          </a:extLst>
        </xdr:cNvPr>
        <xdr:cNvSpPr/>
      </xdr:nvSpPr>
      <xdr:spPr>
        <a:xfrm>
          <a:off x="6905626" y="15801975"/>
          <a:ext cx="1628774" cy="717096"/>
        </a:xfrm>
        <a:prstGeom prst="wedgeRectCallout">
          <a:avLst>
            <a:gd name="adj1" fmla="val -69993"/>
            <a:gd name="adj2" fmla="val -41038"/>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出張者に直接支払う場合は出張者</a:t>
          </a:r>
          <a:endParaRPr kumimoji="1" lang="en-US" altLang="ja-JP" sz="1100">
            <a:solidFill>
              <a:srgbClr val="0000FF"/>
            </a:solidFill>
          </a:endParaRPr>
        </a:p>
        <a:p>
          <a:pPr algn="l"/>
          <a:r>
            <a:rPr kumimoji="1" lang="ja-JP" altLang="en-US" sz="1100">
              <a:solidFill>
                <a:srgbClr val="0000FF"/>
              </a:solidFill>
            </a:rPr>
            <a:t>それ以外は支払先</a:t>
          </a:r>
        </a:p>
      </xdr:txBody>
    </xdr:sp>
    <xdr:clientData/>
  </xdr:twoCellAnchor>
  <xdr:twoCellAnchor>
    <xdr:from>
      <xdr:col>0</xdr:col>
      <xdr:colOff>1255059</xdr:colOff>
      <xdr:row>16</xdr:row>
      <xdr:rowOff>246529</xdr:rowOff>
    </xdr:from>
    <xdr:to>
      <xdr:col>2</xdr:col>
      <xdr:colOff>240926</xdr:colOff>
      <xdr:row>20</xdr:row>
      <xdr:rowOff>254372</xdr:rowOff>
    </xdr:to>
    <xdr:sp macro="" textlink="">
      <xdr:nvSpPr>
        <xdr:cNvPr id="9" name="四角形吹き出し 3">
          <a:extLst>
            <a:ext uri="{FF2B5EF4-FFF2-40B4-BE49-F238E27FC236}">
              <a16:creationId xmlns:a16="http://schemas.microsoft.com/office/drawing/2014/main" id="{7CAD2784-8035-49E7-8693-F9E05EBD1C90}"/>
            </a:ext>
          </a:extLst>
        </xdr:cNvPr>
        <xdr:cNvSpPr/>
      </xdr:nvSpPr>
      <xdr:spPr>
        <a:xfrm>
          <a:off x="1255059" y="4112558"/>
          <a:ext cx="2650191" cy="1621490"/>
        </a:xfrm>
        <a:prstGeom prst="wedgeRectCallout">
          <a:avLst>
            <a:gd name="adj1" fmla="val -57857"/>
            <a:gd name="adj2" fmla="val -10635"/>
          </a:avLst>
        </a:prstGeom>
        <a:solidFill>
          <a:sysClr val="window" lastClr="FFFF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0000FF"/>
              </a:solidFill>
            </a:rPr>
            <a:t>原則</a:t>
          </a:r>
          <a:r>
            <a:rPr lang="ja-JP" altLang="ja-JP" sz="1600" b="1" i="0" baseline="0">
              <a:solidFill>
                <a:srgbClr val="0000FF"/>
              </a:solidFill>
              <a:effectLst/>
              <a:latin typeface="+mn-lt"/>
              <a:ea typeface="+mn-ea"/>
              <a:cs typeface="+mn-cs"/>
            </a:rPr>
            <a:t>１行１伝票での記載</a:t>
          </a:r>
          <a:endParaRPr kumimoji="1" lang="en-US" altLang="ja-JP" sz="1800" b="1">
            <a:solidFill>
              <a:srgbClr val="0000FF"/>
            </a:solidFill>
          </a:endParaRPr>
        </a:p>
        <a:p>
          <a:r>
            <a:rPr lang="ja-JP" altLang="en-US" sz="1400" b="1" i="0" u="none" strike="noStrike" baseline="0">
              <a:solidFill>
                <a:srgbClr val="0000FF"/>
              </a:solidFill>
              <a:latin typeface="+mn-lt"/>
              <a:ea typeface="+mn-ea"/>
              <a:cs typeface="+mn-cs"/>
            </a:rPr>
            <a:t>（証拠書類については、各構成員で適切に保管してください。）</a:t>
          </a:r>
          <a:endParaRPr kumimoji="1" lang="en-US" altLang="ja-JP" sz="2400" b="1">
            <a:solidFill>
              <a:srgbClr val="0000FF"/>
            </a:solidFill>
          </a:endParaRPr>
        </a:p>
      </xdr:txBody>
    </xdr:sp>
    <xdr:clientData/>
  </xdr:twoCellAnchor>
  <xdr:twoCellAnchor>
    <xdr:from>
      <xdr:col>5</xdr:col>
      <xdr:colOff>381000</xdr:colOff>
      <xdr:row>46</xdr:row>
      <xdr:rowOff>33618</xdr:rowOff>
    </xdr:from>
    <xdr:to>
      <xdr:col>8</xdr:col>
      <xdr:colOff>238426</xdr:colOff>
      <xdr:row>47</xdr:row>
      <xdr:rowOff>378598</xdr:rowOff>
    </xdr:to>
    <xdr:sp macro="" textlink="">
      <xdr:nvSpPr>
        <xdr:cNvPr id="12" name="四角形吹き出し 5">
          <a:extLst>
            <a:ext uri="{FF2B5EF4-FFF2-40B4-BE49-F238E27FC236}">
              <a16:creationId xmlns:a16="http://schemas.microsoft.com/office/drawing/2014/main" id="{35225124-79DE-41A1-9056-F69121A95220}"/>
            </a:ext>
          </a:extLst>
        </xdr:cNvPr>
        <xdr:cNvSpPr/>
      </xdr:nvSpPr>
      <xdr:spPr>
        <a:xfrm>
          <a:off x="5715000" y="15990794"/>
          <a:ext cx="2502014" cy="748392"/>
        </a:xfrm>
        <a:prstGeom prst="wedgeRectCallout">
          <a:avLst>
            <a:gd name="adj1" fmla="val -62039"/>
            <a:gd name="adj2" fmla="val -12931"/>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旅費を別途整理している場合は、「別紙○○のとおり」として、合計額を記入</a:t>
          </a:r>
        </a:p>
      </xdr:txBody>
    </xdr:sp>
    <xdr:clientData/>
  </xdr:twoCellAnchor>
  <xdr:twoCellAnchor>
    <xdr:from>
      <xdr:col>5</xdr:col>
      <xdr:colOff>1255059</xdr:colOff>
      <xdr:row>43</xdr:row>
      <xdr:rowOff>89647</xdr:rowOff>
    </xdr:from>
    <xdr:to>
      <xdr:col>8</xdr:col>
      <xdr:colOff>425824</xdr:colOff>
      <xdr:row>45</xdr:row>
      <xdr:rowOff>20311</xdr:rowOff>
    </xdr:to>
    <xdr:sp macro="" textlink="">
      <xdr:nvSpPr>
        <xdr:cNvPr id="13" name="四角形吹き出し 5">
          <a:extLst>
            <a:ext uri="{FF2B5EF4-FFF2-40B4-BE49-F238E27FC236}">
              <a16:creationId xmlns:a16="http://schemas.microsoft.com/office/drawing/2014/main" id="{884FAE67-ADDA-420B-9BAC-248D32E123A8}"/>
            </a:ext>
          </a:extLst>
        </xdr:cNvPr>
        <xdr:cNvSpPr/>
      </xdr:nvSpPr>
      <xdr:spPr>
        <a:xfrm>
          <a:off x="6589059" y="14847794"/>
          <a:ext cx="1815353" cy="726282"/>
        </a:xfrm>
        <a:prstGeom prst="wedgeRectCallout">
          <a:avLst>
            <a:gd name="adj1" fmla="val -64529"/>
            <a:gd name="adj2" fmla="val -16108"/>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0000FF"/>
              </a:solidFill>
            </a:rPr>
            <a:t>1</a:t>
          </a:r>
          <a:r>
            <a:rPr kumimoji="1" lang="ja-JP" altLang="en-US" sz="1100">
              <a:solidFill>
                <a:srgbClr val="0000FF"/>
              </a:solidFill>
            </a:rPr>
            <a:t>件毎に記載する場合は、旅費計算書の内容を記載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65"/>
  <sheetViews>
    <sheetView tabSelected="1" view="pageBreakPreview" zoomScale="85" zoomScaleNormal="85" zoomScaleSheetLayoutView="85" workbookViewId="0">
      <selection activeCell="B9" sqref="B9"/>
    </sheetView>
  </sheetViews>
  <sheetFormatPr defaultColWidth="9" defaultRowHeight="13.5"/>
  <cols>
    <col min="1" max="1" width="25.5" style="62" customWidth="1"/>
    <col min="2" max="2" width="22.625" style="63" customWidth="1"/>
    <col min="3" max="3" width="6.375" style="63" customWidth="1"/>
    <col min="4" max="4" width="5.25" style="63" bestFit="1" customWidth="1"/>
    <col min="5" max="5" width="10.25" style="63" bestFit="1" customWidth="1"/>
    <col min="6" max="6" width="17.375" style="62" bestFit="1" customWidth="1"/>
    <col min="7" max="9" width="8.625" style="41" customWidth="1"/>
    <col min="10" max="10" width="12.875" style="62" customWidth="1"/>
    <col min="11" max="11" width="1.75" style="61" customWidth="1"/>
    <col min="12" max="13" width="10.625" style="61" bestFit="1" customWidth="1"/>
    <col min="14" max="16384" width="9" style="61"/>
  </cols>
  <sheetData>
    <row r="2" spans="1:11">
      <c r="A2" s="62" t="s">
        <v>130</v>
      </c>
      <c r="B2" s="52"/>
      <c r="G2" s="171" t="s">
        <v>91</v>
      </c>
      <c r="H2" s="171"/>
      <c r="I2" s="171"/>
      <c r="J2" s="171"/>
    </row>
    <row r="3" spans="1:11">
      <c r="A3" s="62" t="s">
        <v>188</v>
      </c>
      <c r="B3" s="67"/>
    </row>
    <row r="4" spans="1:11">
      <c r="A4" s="67"/>
      <c r="B4" s="67"/>
    </row>
    <row r="5" spans="1:11">
      <c r="A5" s="172" t="s">
        <v>202</v>
      </c>
      <c r="B5" s="172"/>
      <c r="C5" s="172"/>
      <c r="D5" s="172"/>
      <c r="E5" s="172"/>
    </row>
    <row r="7" spans="1:11">
      <c r="A7" s="62" t="s">
        <v>35</v>
      </c>
      <c r="B7" s="63" t="s">
        <v>49</v>
      </c>
    </row>
    <row r="8" spans="1:11">
      <c r="A8" s="62" t="s">
        <v>28</v>
      </c>
      <c r="B8" s="63" t="s">
        <v>233</v>
      </c>
    </row>
    <row r="9" spans="1:11">
      <c r="A9" s="62" t="s">
        <v>29</v>
      </c>
      <c r="B9" s="63" t="s">
        <v>36</v>
      </c>
    </row>
    <row r="10" spans="1:11">
      <c r="A10" s="62" t="s">
        <v>30</v>
      </c>
      <c r="B10" s="127" t="s">
        <v>203</v>
      </c>
    </row>
    <row r="12" spans="1:11" ht="32.1" customHeight="1">
      <c r="A12" s="84" t="s">
        <v>0</v>
      </c>
      <c r="B12" s="85" t="s">
        <v>1</v>
      </c>
      <c r="C12" s="85" t="s">
        <v>2</v>
      </c>
      <c r="D12" s="85" t="s">
        <v>3</v>
      </c>
      <c r="E12" s="85" t="s">
        <v>16</v>
      </c>
      <c r="F12" s="84" t="s">
        <v>4</v>
      </c>
      <c r="G12" s="86" t="s">
        <v>5</v>
      </c>
      <c r="H12" s="86" t="s">
        <v>6</v>
      </c>
      <c r="I12" s="86" t="s">
        <v>7</v>
      </c>
      <c r="J12" s="87" t="s">
        <v>8</v>
      </c>
    </row>
    <row r="13" spans="1:11" ht="32.1" customHeight="1">
      <c r="A13" s="64"/>
      <c r="B13" s="53"/>
      <c r="C13" s="53"/>
      <c r="D13" s="53"/>
      <c r="E13" s="53"/>
      <c r="F13" s="64"/>
      <c r="G13" s="104"/>
      <c r="H13" s="104"/>
      <c r="I13" s="104"/>
      <c r="J13" s="55"/>
      <c r="K13" s="90"/>
    </row>
    <row r="14" spans="1:11" s="90" customFormat="1" ht="32.1" customHeight="1">
      <c r="A14" s="73"/>
      <c r="B14" s="74"/>
      <c r="C14" s="68"/>
      <c r="D14" s="68"/>
      <c r="E14" s="68"/>
      <c r="F14" s="74"/>
      <c r="G14" s="104"/>
      <c r="H14" s="104"/>
      <c r="I14" s="104"/>
      <c r="J14" s="64"/>
    </row>
    <row r="15" spans="1:11" ht="32.1" customHeight="1">
      <c r="A15" s="56" t="s">
        <v>92</v>
      </c>
      <c r="B15" s="57"/>
      <c r="C15" s="58"/>
      <c r="D15" s="58"/>
      <c r="E15" s="58">
        <f>SUBTOTAL(9,E13:E14)</f>
        <v>0</v>
      </c>
      <c r="F15" s="56"/>
      <c r="G15" s="59"/>
      <c r="H15" s="59"/>
      <c r="I15" s="59"/>
      <c r="J15" s="60"/>
    </row>
    <row r="16" spans="1:11" ht="32.1" customHeight="1">
      <c r="A16" s="73"/>
      <c r="B16" s="74"/>
      <c r="C16" s="68"/>
      <c r="D16" s="68"/>
      <c r="E16" s="68"/>
      <c r="F16" s="74"/>
      <c r="G16" s="91"/>
      <c r="H16" s="91"/>
      <c r="I16" s="91"/>
      <c r="J16" s="64"/>
    </row>
    <row r="17" spans="1:11" ht="32.1" customHeight="1">
      <c r="A17" s="73"/>
      <c r="B17" s="74"/>
      <c r="C17" s="68"/>
      <c r="D17" s="68"/>
      <c r="E17" s="68"/>
      <c r="F17" s="74"/>
      <c r="G17" s="91"/>
      <c r="H17" s="91"/>
      <c r="I17" s="91"/>
      <c r="J17" s="64"/>
    </row>
    <row r="18" spans="1:11" ht="32.1" customHeight="1">
      <c r="A18" s="56" t="s">
        <v>93</v>
      </c>
      <c r="B18" s="57"/>
      <c r="C18" s="58"/>
      <c r="D18" s="58"/>
      <c r="E18" s="58">
        <f>SUBTOTAL(9,E16:E17)</f>
        <v>0</v>
      </c>
      <c r="F18" s="56"/>
      <c r="G18" s="59"/>
      <c r="H18" s="59"/>
      <c r="I18" s="59"/>
      <c r="J18" s="60"/>
    </row>
    <row r="19" spans="1:11" s="90" customFormat="1" ht="32.1" customHeight="1">
      <c r="A19" s="75" t="s">
        <v>94</v>
      </c>
      <c r="B19" s="76"/>
      <c r="C19" s="69"/>
      <c r="D19" s="69"/>
      <c r="E19" s="69">
        <f>SUBTOTAL(9,E13:E18)</f>
        <v>0</v>
      </c>
      <c r="F19" s="75"/>
      <c r="G19" s="42"/>
      <c r="H19" s="42"/>
      <c r="I19" s="42"/>
      <c r="J19" s="43"/>
    </row>
    <row r="20" spans="1:11" ht="32.1" customHeight="1">
      <c r="A20" s="64"/>
      <c r="B20" s="53"/>
      <c r="C20" s="53"/>
      <c r="D20" s="53"/>
      <c r="E20" s="53"/>
      <c r="F20" s="64"/>
      <c r="G20" s="54"/>
      <c r="H20" s="54"/>
      <c r="I20" s="54"/>
      <c r="J20" s="55"/>
      <c r="K20" s="90"/>
    </row>
    <row r="21" spans="1:11" s="90" customFormat="1" ht="32.1" customHeight="1">
      <c r="A21" s="73"/>
      <c r="B21" s="74"/>
      <c r="C21" s="68"/>
      <c r="D21" s="68"/>
      <c r="E21" s="68"/>
      <c r="F21" s="74"/>
      <c r="G21" s="91"/>
      <c r="H21" s="91"/>
      <c r="I21" s="91"/>
      <c r="J21" s="64"/>
    </row>
    <row r="22" spans="1:11" ht="32.1" customHeight="1">
      <c r="A22" s="56" t="s">
        <v>95</v>
      </c>
      <c r="B22" s="57"/>
      <c r="C22" s="58"/>
      <c r="D22" s="58"/>
      <c r="E22" s="58">
        <f>SUBTOTAL(9,E20:E21)</f>
        <v>0</v>
      </c>
      <c r="F22" s="56"/>
      <c r="G22" s="59"/>
      <c r="H22" s="59"/>
      <c r="I22" s="59"/>
      <c r="J22" s="60"/>
    </row>
    <row r="23" spans="1:11" ht="32.1" customHeight="1">
      <c r="A23" s="73"/>
      <c r="B23" s="74"/>
      <c r="C23" s="68"/>
      <c r="D23" s="68"/>
      <c r="E23" s="68"/>
      <c r="F23" s="74"/>
      <c r="G23" s="91"/>
      <c r="H23" s="91"/>
      <c r="I23" s="91"/>
      <c r="J23" s="64"/>
    </row>
    <row r="24" spans="1:11" ht="32.1" customHeight="1">
      <c r="A24" s="73"/>
      <c r="B24" s="74"/>
      <c r="C24" s="68"/>
      <c r="D24" s="68"/>
      <c r="E24" s="68"/>
      <c r="F24" s="74"/>
      <c r="G24" s="91"/>
      <c r="H24" s="91"/>
      <c r="I24" s="91"/>
      <c r="J24" s="64"/>
    </row>
    <row r="25" spans="1:11" ht="32.1" customHeight="1">
      <c r="A25" s="56" t="s">
        <v>96</v>
      </c>
      <c r="B25" s="57"/>
      <c r="C25" s="58"/>
      <c r="D25" s="58"/>
      <c r="E25" s="58">
        <f>SUBTOTAL(9,E23:E24)</f>
        <v>0</v>
      </c>
      <c r="F25" s="56"/>
      <c r="G25" s="59"/>
      <c r="H25" s="59"/>
      <c r="I25" s="59"/>
      <c r="J25" s="60"/>
    </row>
    <row r="26" spans="1:11" s="90" customFormat="1" ht="32.1" customHeight="1">
      <c r="A26" s="75" t="s">
        <v>118</v>
      </c>
      <c r="B26" s="76"/>
      <c r="C26" s="69"/>
      <c r="D26" s="69"/>
      <c r="E26" s="69">
        <f>SUBTOTAL(9,E20:E25)</f>
        <v>0</v>
      </c>
      <c r="F26" s="75"/>
      <c r="G26" s="42"/>
      <c r="H26" s="42"/>
      <c r="I26" s="42"/>
      <c r="J26" s="43"/>
    </row>
    <row r="27" spans="1:11" ht="32.1" customHeight="1">
      <c r="A27" s="73"/>
      <c r="B27" s="74"/>
      <c r="C27" s="68"/>
      <c r="D27" s="68"/>
      <c r="E27" s="68"/>
      <c r="F27" s="74"/>
      <c r="G27" s="91"/>
      <c r="H27" s="91"/>
      <c r="I27" s="91"/>
      <c r="J27" s="64"/>
    </row>
    <row r="28" spans="1:11" ht="32.1" customHeight="1">
      <c r="A28" s="73"/>
      <c r="B28" s="74"/>
      <c r="C28" s="68"/>
      <c r="D28" s="68"/>
      <c r="E28" s="68"/>
      <c r="F28" s="74"/>
      <c r="G28" s="91"/>
      <c r="H28" s="91"/>
      <c r="I28" s="91"/>
      <c r="J28" s="64"/>
    </row>
    <row r="29" spans="1:11" ht="32.1" customHeight="1">
      <c r="A29" s="77" t="s">
        <v>184</v>
      </c>
      <c r="B29" s="78"/>
      <c r="C29" s="70"/>
      <c r="D29" s="70"/>
      <c r="E29" s="70">
        <f>SUBTOTAL(9,E27:E28)</f>
        <v>0</v>
      </c>
      <c r="F29" s="77"/>
      <c r="G29" s="44"/>
      <c r="H29" s="44"/>
      <c r="I29" s="44"/>
      <c r="J29" s="45"/>
    </row>
    <row r="30" spans="1:11" ht="32.1" customHeight="1">
      <c r="A30" s="73"/>
      <c r="B30" s="74"/>
      <c r="C30" s="93"/>
      <c r="D30" s="93"/>
      <c r="E30" s="93"/>
      <c r="F30" s="46"/>
      <c r="G30" s="47"/>
      <c r="H30" s="91"/>
      <c r="I30" s="91"/>
      <c r="J30" s="64"/>
    </row>
    <row r="31" spans="1:11" ht="32.1" customHeight="1">
      <c r="A31" s="73"/>
      <c r="B31" s="74"/>
      <c r="C31" s="93"/>
      <c r="D31" s="93"/>
      <c r="E31" s="93"/>
      <c r="F31" s="46"/>
      <c r="G31" s="47"/>
      <c r="H31" s="91"/>
      <c r="I31" s="91"/>
      <c r="J31" s="64"/>
    </row>
    <row r="32" spans="1:11" s="90" customFormat="1" ht="32.1" customHeight="1">
      <c r="A32" s="77" t="s">
        <v>185</v>
      </c>
      <c r="B32" s="78"/>
      <c r="C32" s="70"/>
      <c r="D32" s="70"/>
      <c r="E32" s="70">
        <f>SUBTOTAL(9,E30:E31)</f>
        <v>0</v>
      </c>
      <c r="F32" s="77"/>
      <c r="G32" s="44"/>
      <c r="H32" s="44"/>
      <c r="I32" s="44"/>
      <c r="J32" s="45"/>
    </row>
    <row r="33" spans="1:10" s="90" customFormat="1" ht="32.1" customHeight="1">
      <c r="A33" s="73"/>
      <c r="B33" s="74"/>
      <c r="C33" s="68"/>
      <c r="D33" s="68"/>
      <c r="E33" s="68"/>
      <c r="F33" s="74"/>
      <c r="G33" s="91"/>
      <c r="H33" s="91"/>
      <c r="I33" s="91"/>
      <c r="J33" s="64"/>
    </row>
    <row r="34" spans="1:10" s="90" customFormat="1" ht="32.1" customHeight="1">
      <c r="A34" s="73"/>
      <c r="B34" s="74"/>
      <c r="C34" s="68"/>
      <c r="D34" s="68"/>
      <c r="E34" s="68"/>
      <c r="F34" s="74"/>
      <c r="G34" s="91"/>
      <c r="H34" s="91"/>
      <c r="I34" s="91"/>
      <c r="J34" s="64"/>
    </row>
    <row r="35" spans="1:10" s="90" customFormat="1" ht="32.1" customHeight="1">
      <c r="A35" s="77" t="s">
        <v>208</v>
      </c>
      <c r="B35" s="78"/>
      <c r="C35" s="70"/>
      <c r="D35" s="70"/>
      <c r="E35" s="70">
        <f>SUBTOTAL(9,E33:E34)</f>
        <v>0</v>
      </c>
      <c r="F35" s="77"/>
      <c r="G35" s="44"/>
      <c r="H35" s="44"/>
      <c r="I35" s="44"/>
      <c r="J35" s="45"/>
    </row>
    <row r="36" spans="1:10" s="90" customFormat="1" ht="32.1" customHeight="1">
      <c r="A36" s="97" t="s">
        <v>105</v>
      </c>
      <c r="B36" s="106"/>
      <c r="C36" s="69"/>
      <c r="D36" s="69"/>
      <c r="E36" s="69">
        <f>SUBTOTAL(9,E27:E35)</f>
        <v>0</v>
      </c>
      <c r="F36" s="75"/>
      <c r="G36" s="42"/>
      <c r="H36" s="42"/>
      <c r="I36" s="42"/>
      <c r="J36" s="43"/>
    </row>
    <row r="37" spans="1:10" s="90" customFormat="1" ht="32.1" customHeight="1">
      <c r="A37" s="73"/>
      <c r="B37" s="74"/>
      <c r="C37" s="68"/>
      <c r="D37" s="68"/>
      <c r="E37" s="68"/>
      <c r="F37" s="73"/>
      <c r="G37" s="91"/>
      <c r="H37" s="91"/>
      <c r="I37" s="91"/>
      <c r="J37" s="64"/>
    </row>
    <row r="38" spans="1:10" s="90" customFormat="1" ht="32.1" customHeight="1">
      <c r="A38" s="73"/>
      <c r="B38" s="74"/>
      <c r="C38" s="68"/>
      <c r="D38" s="68"/>
      <c r="E38" s="68"/>
      <c r="F38" s="73"/>
      <c r="G38" s="91"/>
      <c r="H38" s="91"/>
      <c r="I38" s="91"/>
      <c r="J38" s="64"/>
    </row>
    <row r="39" spans="1:10" s="90" customFormat="1" ht="32.1" customHeight="1">
      <c r="A39" s="77" t="s">
        <v>111</v>
      </c>
      <c r="B39" s="78"/>
      <c r="C39" s="70"/>
      <c r="D39" s="70"/>
      <c r="E39" s="70">
        <f>SUBTOTAL(9,E37:E38)</f>
        <v>0</v>
      </c>
      <c r="F39" s="77"/>
      <c r="G39" s="44"/>
      <c r="H39" s="44"/>
      <c r="I39" s="44"/>
      <c r="J39" s="45"/>
    </row>
    <row r="40" spans="1:10" s="90" customFormat="1" ht="32.1" customHeight="1">
      <c r="A40" s="73"/>
      <c r="B40" s="74"/>
      <c r="C40" s="68"/>
      <c r="D40" s="68"/>
      <c r="E40" s="68"/>
      <c r="F40" s="73"/>
      <c r="G40" s="91"/>
      <c r="H40" s="91"/>
      <c r="I40" s="91"/>
      <c r="J40" s="64"/>
    </row>
    <row r="41" spans="1:10" s="90" customFormat="1" ht="32.1" customHeight="1">
      <c r="A41" s="73"/>
      <c r="B41" s="74"/>
      <c r="C41" s="68"/>
      <c r="D41" s="68"/>
      <c r="E41" s="68"/>
      <c r="F41" s="73"/>
      <c r="G41" s="91"/>
      <c r="H41" s="91"/>
      <c r="I41" s="91"/>
      <c r="J41" s="64"/>
    </row>
    <row r="42" spans="1:10" s="90" customFormat="1" ht="32.1" customHeight="1">
      <c r="A42" s="77" t="s">
        <v>112</v>
      </c>
      <c r="B42" s="78"/>
      <c r="C42" s="70"/>
      <c r="D42" s="70"/>
      <c r="E42" s="70">
        <f>SUBTOTAL(9,E40:E41)</f>
        <v>0</v>
      </c>
      <c r="F42" s="77"/>
      <c r="G42" s="44"/>
      <c r="H42" s="44"/>
      <c r="I42" s="44"/>
      <c r="J42" s="45"/>
    </row>
    <row r="43" spans="1:10" s="90" customFormat="1" ht="32.1" customHeight="1">
      <c r="A43" s="73"/>
      <c r="B43" s="74"/>
      <c r="C43" s="68"/>
      <c r="D43" s="68"/>
      <c r="E43" s="68"/>
      <c r="F43" s="73"/>
      <c r="G43" s="91"/>
      <c r="H43" s="91"/>
      <c r="I43" s="91"/>
      <c r="J43" s="64"/>
    </row>
    <row r="44" spans="1:10" s="90" customFormat="1" ht="32.1" customHeight="1">
      <c r="A44" s="73"/>
      <c r="B44" s="74"/>
      <c r="C44" s="68"/>
      <c r="D44" s="68"/>
      <c r="E44" s="68"/>
      <c r="F44" s="73"/>
      <c r="G44" s="91"/>
      <c r="H44" s="91"/>
      <c r="I44" s="91"/>
      <c r="J44" s="64"/>
    </row>
    <row r="45" spans="1:10" s="90" customFormat="1" ht="32.1" customHeight="1">
      <c r="A45" s="77" t="s">
        <v>113</v>
      </c>
      <c r="B45" s="78"/>
      <c r="C45" s="70"/>
      <c r="D45" s="70"/>
      <c r="E45" s="70">
        <f>SUBTOTAL(9,E43:E44)</f>
        <v>0</v>
      </c>
      <c r="F45" s="77"/>
      <c r="G45" s="44"/>
      <c r="H45" s="44"/>
      <c r="I45" s="44"/>
      <c r="J45" s="45"/>
    </row>
    <row r="46" spans="1:10" s="90" customFormat="1" ht="32.1" customHeight="1">
      <c r="A46" s="73"/>
      <c r="B46" s="74"/>
      <c r="C46" s="68"/>
      <c r="D46" s="68"/>
      <c r="E46" s="68"/>
      <c r="F46" s="73"/>
      <c r="G46" s="91"/>
      <c r="H46" s="91"/>
      <c r="I46" s="91"/>
      <c r="J46" s="64"/>
    </row>
    <row r="47" spans="1:10" s="90" customFormat="1" ht="32.1" customHeight="1">
      <c r="A47" s="73"/>
      <c r="B47" s="74"/>
      <c r="C47" s="68"/>
      <c r="D47" s="68"/>
      <c r="E47" s="68"/>
      <c r="F47" s="73"/>
      <c r="G47" s="91"/>
      <c r="H47" s="91"/>
      <c r="I47" s="88"/>
      <c r="J47" s="64"/>
    </row>
    <row r="48" spans="1:10" s="90" customFormat="1" ht="32.1" customHeight="1">
      <c r="A48" s="77" t="s">
        <v>114</v>
      </c>
      <c r="B48" s="78"/>
      <c r="C48" s="70"/>
      <c r="D48" s="70"/>
      <c r="E48" s="70">
        <f>SUBTOTAL(9,E46:E47)</f>
        <v>0</v>
      </c>
      <c r="F48" s="77"/>
      <c r="G48" s="44"/>
      <c r="H48" s="44"/>
      <c r="I48" s="44"/>
      <c r="J48" s="45"/>
    </row>
    <row r="49" spans="1:13" s="90" customFormat="1" ht="32.1" customHeight="1">
      <c r="A49" s="73"/>
      <c r="B49" s="74"/>
      <c r="C49" s="68"/>
      <c r="D49" s="68"/>
      <c r="E49" s="68"/>
      <c r="F49" s="73"/>
      <c r="G49" s="91"/>
      <c r="H49" s="91"/>
      <c r="I49" s="91"/>
      <c r="J49" s="64"/>
    </row>
    <row r="50" spans="1:13" s="90" customFormat="1" ht="32.1" customHeight="1">
      <c r="A50" s="73"/>
      <c r="B50" s="74"/>
      <c r="C50" s="68"/>
      <c r="D50" s="68"/>
      <c r="E50" s="68"/>
      <c r="F50" s="73"/>
      <c r="G50" s="91"/>
      <c r="H50" s="91"/>
      <c r="I50" s="91"/>
      <c r="J50" s="64"/>
    </row>
    <row r="51" spans="1:13" s="90" customFormat="1" ht="32.1" customHeight="1">
      <c r="A51" s="77" t="s">
        <v>115</v>
      </c>
      <c r="B51" s="78"/>
      <c r="C51" s="70"/>
      <c r="D51" s="70"/>
      <c r="E51" s="70">
        <f>SUBTOTAL(9,E49:E50)</f>
        <v>0</v>
      </c>
      <c r="F51" s="77"/>
      <c r="G51" s="44"/>
      <c r="H51" s="44"/>
      <c r="I51" s="44"/>
      <c r="J51" s="45"/>
    </row>
    <row r="52" spans="1:13" s="90" customFormat="1" ht="32.1" customHeight="1">
      <c r="A52" s="73"/>
      <c r="B52" s="74"/>
      <c r="C52" s="68"/>
      <c r="D52" s="68"/>
      <c r="E52" s="68"/>
      <c r="F52" s="73"/>
      <c r="G52" s="91"/>
      <c r="H52" s="91"/>
      <c r="I52" s="91"/>
      <c r="J52" s="64"/>
    </row>
    <row r="53" spans="1:13" s="90" customFormat="1" ht="32.1" customHeight="1">
      <c r="A53" s="73"/>
      <c r="B53" s="74"/>
      <c r="C53" s="68"/>
      <c r="D53" s="68"/>
      <c r="E53" s="68"/>
      <c r="F53" s="73"/>
      <c r="G53" s="91"/>
      <c r="H53" s="91"/>
      <c r="I53" s="91"/>
      <c r="J53" s="64"/>
    </row>
    <row r="54" spans="1:13" s="90" customFormat="1" ht="32.1" customHeight="1">
      <c r="A54" s="77" t="s">
        <v>103</v>
      </c>
      <c r="B54" s="78"/>
      <c r="C54" s="70"/>
      <c r="D54" s="70"/>
      <c r="E54" s="70">
        <f>SUBTOTAL(9,E52:E53)</f>
        <v>0</v>
      </c>
      <c r="F54" s="77"/>
      <c r="G54" s="44"/>
      <c r="H54" s="44"/>
      <c r="I54" s="44"/>
      <c r="J54" s="45"/>
    </row>
    <row r="55" spans="1:13" s="90" customFormat="1" ht="32.1" customHeight="1">
      <c r="A55" s="97" t="s">
        <v>116</v>
      </c>
      <c r="B55" s="106"/>
      <c r="C55" s="69"/>
      <c r="D55" s="69"/>
      <c r="E55" s="69">
        <f>SUBTOTAL(9,E37:E54)</f>
        <v>0</v>
      </c>
      <c r="F55" s="75"/>
      <c r="G55" s="42"/>
      <c r="H55" s="42"/>
      <c r="I55" s="42"/>
      <c r="J55" s="43"/>
    </row>
    <row r="56" spans="1:13" s="90" customFormat="1" ht="32.1" customHeight="1">
      <c r="A56" s="79" t="s">
        <v>13</v>
      </c>
      <c r="B56" s="80"/>
      <c r="C56" s="71"/>
      <c r="D56" s="71"/>
      <c r="E56" s="71">
        <f>SUBTOTAL(9,E13:E55)</f>
        <v>0</v>
      </c>
      <c r="F56" s="79"/>
      <c r="G56" s="48"/>
      <c r="H56" s="48"/>
      <c r="I56" s="48"/>
      <c r="J56" s="49"/>
    </row>
    <row r="57" spans="1:13" s="90" customFormat="1" ht="32.1" customHeight="1">
      <c r="A57" s="73"/>
      <c r="B57" s="74"/>
      <c r="C57" s="68"/>
      <c r="D57" s="68"/>
      <c r="E57" s="68"/>
      <c r="F57" s="73"/>
      <c r="G57" s="91"/>
      <c r="H57" s="91"/>
      <c r="I57" s="91"/>
      <c r="J57" s="64"/>
    </row>
    <row r="58" spans="1:13" s="90" customFormat="1" ht="32.1" customHeight="1">
      <c r="A58" s="73"/>
      <c r="B58" s="74"/>
      <c r="C58" s="68"/>
      <c r="D58" s="68"/>
      <c r="E58" s="68"/>
      <c r="F58" s="73"/>
      <c r="G58" s="91"/>
      <c r="H58" s="91"/>
      <c r="I58" s="91"/>
      <c r="J58" s="64"/>
    </row>
    <row r="59" spans="1:13" s="90" customFormat="1" ht="32.1" customHeight="1">
      <c r="A59" s="77" t="s">
        <v>106</v>
      </c>
      <c r="B59" s="78"/>
      <c r="C59" s="70"/>
      <c r="D59" s="70"/>
      <c r="E59" s="70">
        <f>SUBTOTAL(9,E57:E58)</f>
        <v>0</v>
      </c>
      <c r="F59" s="77"/>
      <c r="G59" s="44"/>
      <c r="H59" s="44"/>
      <c r="I59" s="44"/>
      <c r="J59" s="45"/>
    </row>
    <row r="60" spans="1:13" s="90" customFormat="1" ht="32.1" customHeight="1">
      <c r="A60" s="73"/>
      <c r="B60" s="74"/>
      <c r="C60" s="68"/>
      <c r="D60" s="68"/>
      <c r="E60" s="68"/>
      <c r="F60" s="73"/>
      <c r="G60" s="91"/>
      <c r="H60" s="91"/>
      <c r="I60" s="91"/>
      <c r="J60" s="64"/>
    </row>
    <row r="61" spans="1:13" s="90" customFormat="1" ht="32.1" customHeight="1">
      <c r="A61" s="73"/>
      <c r="B61" s="74"/>
      <c r="C61" s="68"/>
      <c r="D61" s="68"/>
      <c r="E61" s="68"/>
      <c r="F61" s="73"/>
      <c r="G61" s="91"/>
      <c r="H61" s="91"/>
      <c r="I61" s="91"/>
      <c r="J61" s="64"/>
    </row>
    <row r="62" spans="1:13" s="90" customFormat="1" ht="32.1" customHeight="1">
      <c r="A62" s="77" t="s">
        <v>107</v>
      </c>
      <c r="B62" s="78"/>
      <c r="C62" s="70"/>
      <c r="D62" s="70"/>
      <c r="E62" s="70">
        <f>SUBTOTAL(9,E60:E61)</f>
        <v>0</v>
      </c>
      <c r="F62" s="77"/>
      <c r="G62" s="44"/>
      <c r="H62" s="44"/>
      <c r="I62" s="44"/>
      <c r="J62" s="45"/>
    </row>
    <row r="63" spans="1:13" s="90" customFormat="1" ht="32.1" customHeight="1">
      <c r="A63" s="99" t="s">
        <v>117</v>
      </c>
      <c r="B63" s="100"/>
      <c r="C63" s="101"/>
      <c r="D63" s="101"/>
      <c r="E63" s="101">
        <f>SUBTOTAL(9,E57:E62)</f>
        <v>0</v>
      </c>
      <c r="F63" s="99"/>
      <c r="G63" s="102"/>
      <c r="H63" s="102"/>
      <c r="I63" s="102"/>
      <c r="J63" s="103"/>
    </row>
    <row r="64" spans="1:13" s="90" customFormat="1" ht="32.1" customHeight="1">
      <c r="A64" s="82" t="s">
        <v>14</v>
      </c>
      <c r="B64" s="83"/>
      <c r="C64" s="72"/>
      <c r="D64" s="72"/>
      <c r="E64" s="72">
        <f>SUBTOTAL(9,E13:E63)</f>
        <v>0</v>
      </c>
      <c r="F64" s="82"/>
      <c r="G64" s="50"/>
      <c r="H64" s="50"/>
      <c r="I64" s="50"/>
      <c r="J64" s="51"/>
      <c r="L64" s="98"/>
      <c r="M64" s="98"/>
    </row>
    <row r="65" spans="1:10" s="90" customFormat="1">
      <c r="A65" s="62"/>
      <c r="B65" s="66"/>
      <c r="C65" s="66"/>
      <c r="D65" s="66"/>
      <c r="E65" s="66"/>
      <c r="F65" s="62"/>
      <c r="G65" s="41"/>
      <c r="H65" s="41"/>
      <c r="I65" s="41"/>
      <c r="J65" s="62"/>
    </row>
  </sheetData>
  <mergeCells count="2">
    <mergeCell ref="G2:J2"/>
    <mergeCell ref="A5:E5"/>
  </mergeCells>
  <phoneticPr fontId="2"/>
  <dataValidations count="2">
    <dataValidation type="list" allowBlank="1" sqref="F5" xr:uid="{00000000-0002-0000-0000-000000000000}">
      <formula1>#REF!</formula1>
    </dataValidation>
    <dataValidation imeMode="on" allowBlank="1" showInputMessage="1" showErrorMessage="1" sqref="A13:B64" xr:uid="{00000000-0002-0000-0000-000001000000}"/>
  </dataValidations>
  <printOptions horizontalCentered="1"/>
  <pageMargins left="0.59055118110236227" right="0.59055118110236227" top="0.39370078740157483" bottom="0.39370078740157483" header="0.51181102362204722" footer="0.19685039370078741"/>
  <pageSetup paperSize="9" scale="65" fitToHeight="0" orientation="portrait" cellComments="asDisplayed" horizontalDpi="300" verticalDpi="300" r:id="rId1"/>
  <headerFooter alignWithMargins="0">
    <oddFooter>&amp;R&amp;P　／　&amp;N</oddFooter>
  </headerFooter>
  <rowBreaks count="1" manualBreakCount="1">
    <brk id="45"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M80"/>
  <sheetViews>
    <sheetView view="pageBreakPreview" topLeftCell="A55" zoomScale="85" zoomScaleNormal="85" zoomScaleSheetLayoutView="85" workbookViewId="0">
      <selection activeCell="G18" sqref="G18"/>
    </sheetView>
  </sheetViews>
  <sheetFormatPr defaultColWidth="9" defaultRowHeight="13.5"/>
  <cols>
    <col min="1" max="1" width="25.5" style="62" customWidth="1"/>
    <col min="2" max="2" width="22.625" style="63" customWidth="1"/>
    <col min="3" max="3" width="6.375" style="63" customWidth="1"/>
    <col min="4" max="4" width="5.25" style="63" bestFit="1" customWidth="1"/>
    <col min="5" max="5" width="10.25" style="63" bestFit="1" customWidth="1"/>
    <col min="6" max="6" width="17.375" style="62" bestFit="1" customWidth="1"/>
    <col min="7" max="9" width="8.625" style="41" customWidth="1"/>
    <col min="10" max="10" width="12.875" style="62" customWidth="1"/>
    <col min="11" max="16384" width="9" style="61"/>
  </cols>
  <sheetData>
    <row r="2" spans="1:11">
      <c r="A2" s="62" t="s">
        <v>129</v>
      </c>
      <c r="B2" s="52"/>
      <c r="G2" s="115"/>
      <c r="H2" s="115"/>
      <c r="I2" s="115"/>
      <c r="J2" s="120" t="s">
        <v>91</v>
      </c>
      <c r="K2" s="121"/>
    </row>
    <row r="3" spans="1:11">
      <c r="A3" s="62" t="s">
        <v>188</v>
      </c>
      <c r="B3" s="67"/>
    </row>
    <row r="4" spans="1:11">
      <c r="A4" s="67"/>
      <c r="B4" s="67"/>
    </row>
    <row r="5" spans="1:11">
      <c r="A5" s="172" t="s">
        <v>202</v>
      </c>
      <c r="B5" s="172"/>
      <c r="C5" s="172"/>
      <c r="D5" s="172"/>
      <c r="E5" s="172"/>
    </row>
    <row r="7" spans="1:11">
      <c r="A7" s="62" t="s">
        <v>35</v>
      </c>
      <c r="B7" s="63" t="s">
        <v>49</v>
      </c>
    </row>
    <row r="8" spans="1:11">
      <c r="A8" s="62" t="s">
        <v>28</v>
      </c>
      <c r="B8" s="63" t="s">
        <v>233</v>
      </c>
    </row>
    <row r="9" spans="1:11">
      <c r="A9" s="62" t="s">
        <v>29</v>
      </c>
      <c r="B9" s="63" t="s">
        <v>36</v>
      </c>
    </row>
    <row r="10" spans="1:11">
      <c r="A10" s="62" t="s">
        <v>30</v>
      </c>
      <c r="B10" s="63" t="s">
        <v>187</v>
      </c>
    </row>
    <row r="12" spans="1:11" ht="32.1" customHeight="1">
      <c r="A12" s="84" t="s">
        <v>0</v>
      </c>
      <c r="B12" s="85" t="s">
        <v>1</v>
      </c>
      <c r="C12" s="85" t="s">
        <v>2</v>
      </c>
      <c r="D12" s="85" t="s">
        <v>3</v>
      </c>
      <c r="E12" s="85" t="s">
        <v>16</v>
      </c>
      <c r="F12" s="84" t="s">
        <v>4</v>
      </c>
      <c r="G12" s="86" t="s">
        <v>5</v>
      </c>
      <c r="H12" s="86" t="s">
        <v>6</v>
      </c>
      <c r="I12" s="86" t="s">
        <v>7</v>
      </c>
      <c r="J12" s="118" t="s">
        <v>8</v>
      </c>
    </row>
    <row r="13" spans="1:11" ht="32.1" customHeight="1">
      <c r="A13" s="73" t="s">
        <v>17</v>
      </c>
      <c r="B13" s="74" t="s">
        <v>18</v>
      </c>
      <c r="C13" s="68">
        <v>1</v>
      </c>
      <c r="D13" s="68" t="s">
        <v>32</v>
      </c>
      <c r="E13" s="68">
        <v>113400</v>
      </c>
      <c r="F13" s="73" t="s">
        <v>12</v>
      </c>
      <c r="G13" s="126" t="s">
        <v>204</v>
      </c>
      <c r="H13" s="126" t="s">
        <v>204</v>
      </c>
      <c r="I13" s="126" t="s">
        <v>204</v>
      </c>
      <c r="J13" s="65"/>
    </row>
    <row r="14" spans="1:11" s="90" customFormat="1" ht="32.1" customHeight="1">
      <c r="A14" s="73" t="s">
        <v>19</v>
      </c>
      <c r="B14" s="74" t="s">
        <v>18</v>
      </c>
      <c r="C14" s="68">
        <v>1</v>
      </c>
      <c r="D14" s="68" t="s">
        <v>32</v>
      </c>
      <c r="E14" s="68">
        <v>570000</v>
      </c>
      <c r="F14" s="73" t="s">
        <v>12</v>
      </c>
      <c r="G14" s="126" t="s">
        <v>204</v>
      </c>
      <c r="H14" s="126" t="s">
        <v>204</v>
      </c>
      <c r="I14" s="126" t="s">
        <v>204</v>
      </c>
      <c r="J14" s="65"/>
    </row>
    <row r="15" spans="1:11" s="90" customFormat="1" ht="32.1" customHeight="1">
      <c r="A15" s="73" t="s">
        <v>159</v>
      </c>
      <c r="B15" s="74" t="s">
        <v>18</v>
      </c>
      <c r="C15" s="68">
        <v>1</v>
      </c>
      <c r="D15" s="68" t="s">
        <v>32</v>
      </c>
      <c r="E15" s="68">
        <v>1250000</v>
      </c>
      <c r="F15" s="73" t="s">
        <v>12</v>
      </c>
      <c r="G15" s="126" t="s">
        <v>204</v>
      </c>
      <c r="H15" s="126" t="s">
        <v>204</v>
      </c>
      <c r="I15" s="126" t="s">
        <v>204</v>
      </c>
      <c r="J15" s="65"/>
    </row>
    <row r="16" spans="1:11" ht="32.1" customHeight="1">
      <c r="A16" s="56" t="s">
        <v>92</v>
      </c>
      <c r="B16" s="57"/>
      <c r="C16" s="58"/>
      <c r="D16" s="58"/>
      <c r="E16" s="58">
        <f>SUBTOTAL(9,E13:E15)</f>
        <v>1933400</v>
      </c>
      <c r="F16" s="56"/>
      <c r="G16" s="59"/>
      <c r="H16" s="59"/>
      <c r="I16" s="59"/>
      <c r="J16" s="60"/>
    </row>
    <row r="17" spans="1:10" ht="32.1" customHeight="1">
      <c r="A17" s="73" t="s">
        <v>31</v>
      </c>
      <c r="B17" s="74"/>
      <c r="C17" s="68">
        <v>1</v>
      </c>
      <c r="D17" s="68" t="s">
        <v>46</v>
      </c>
      <c r="E17" s="68">
        <v>15540</v>
      </c>
      <c r="F17" s="73" t="s">
        <v>12</v>
      </c>
      <c r="G17" s="126" t="s">
        <v>204</v>
      </c>
      <c r="H17" s="126" t="s">
        <v>204</v>
      </c>
      <c r="I17" s="126" t="s">
        <v>204</v>
      </c>
      <c r="J17" s="64"/>
    </row>
    <row r="18" spans="1:10" ht="32.1" customHeight="1">
      <c r="A18" s="73" t="s">
        <v>11</v>
      </c>
      <c r="B18" s="74"/>
      <c r="C18" s="68">
        <v>1</v>
      </c>
      <c r="D18" s="68" t="s">
        <v>45</v>
      </c>
      <c r="E18" s="68">
        <v>113400</v>
      </c>
      <c r="F18" s="73" t="s">
        <v>12</v>
      </c>
      <c r="G18" s="126" t="s">
        <v>204</v>
      </c>
      <c r="H18" s="126" t="s">
        <v>204</v>
      </c>
      <c r="I18" s="126" t="s">
        <v>204</v>
      </c>
      <c r="J18" s="64"/>
    </row>
    <row r="19" spans="1:10" ht="32.1" customHeight="1">
      <c r="A19" s="73" t="s">
        <v>160</v>
      </c>
      <c r="B19" s="74"/>
      <c r="C19" s="68">
        <v>1</v>
      </c>
      <c r="D19" s="68" t="s">
        <v>45</v>
      </c>
      <c r="E19" s="68">
        <v>99960</v>
      </c>
      <c r="F19" s="73" t="s">
        <v>12</v>
      </c>
      <c r="G19" s="126" t="s">
        <v>204</v>
      </c>
      <c r="H19" s="126" t="s">
        <v>204</v>
      </c>
      <c r="I19" s="126" t="s">
        <v>204</v>
      </c>
      <c r="J19" s="64"/>
    </row>
    <row r="20" spans="1:10" ht="32.1" customHeight="1">
      <c r="A20" s="73" t="s">
        <v>160</v>
      </c>
      <c r="B20" s="74"/>
      <c r="C20" s="68">
        <v>4</v>
      </c>
      <c r="D20" s="68" t="s">
        <v>161</v>
      </c>
      <c r="E20" s="68">
        <v>89775</v>
      </c>
      <c r="F20" s="73" t="s">
        <v>12</v>
      </c>
      <c r="G20" s="126" t="s">
        <v>204</v>
      </c>
      <c r="H20" s="126" t="s">
        <v>204</v>
      </c>
      <c r="I20" s="126" t="s">
        <v>204</v>
      </c>
      <c r="J20" s="64"/>
    </row>
    <row r="21" spans="1:10" ht="32.1" customHeight="1">
      <c r="A21" s="73" t="s">
        <v>127</v>
      </c>
      <c r="B21" s="74"/>
      <c r="C21" s="68"/>
      <c r="D21" s="68"/>
      <c r="E21" s="68">
        <v>1100000</v>
      </c>
      <c r="F21" s="73" t="s">
        <v>12</v>
      </c>
      <c r="G21" s="126" t="s">
        <v>204</v>
      </c>
      <c r="H21" s="126" t="s">
        <v>204</v>
      </c>
      <c r="I21" s="126" t="s">
        <v>204</v>
      </c>
      <c r="J21" s="64" t="s">
        <v>128</v>
      </c>
    </row>
    <row r="22" spans="1:10" ht="32.1" customHeight="1">
      <c r="A22" s="56" t="s">
        <v>93</v>
      </c>
      <c r="B22" s="57"/>
      <c r="C22" s="58"/>
      <c r="D22" s="58"/>
      <c r="E22" s="58">
        <f>SUBTOTAL(9,E17:E21)</f>
        <v>1418675</v>
      </c>
      <c r="F22" s="56"/>
      <c r="G22" s="59"/>
      <c r="H22" s="59"/>
      <c r="I22" s="59"/>
      <c r="J22" s="60"/>
    </row>
    <row r="23" spans="1:10" s="90" customFormat="1" ht="32.1" customHeight="1">
      <c r="A23" s="75" t="s">
        <v>162</v>
      </c>
      <c r="B23" s="76"/>
      <c r="C23" s="69"/>
      <c r="D23" s="69"/>
      <c r="E23" s="69">
        <f>SUBTOTAL(9,E13:E22)</f>
        <v>3352075</v>
      </c>
      <c r="F23" s="75"/>
      <c r="G23" s="42"/>
      <c r="H23" s="42"/>
      <c r="I23" s="42"/>
      <c r="J23" s="43"/>
    </row>
    <row r="24" spans="1:10" ht="32.1" customHeight="1">
      <c r="A24" s="73" t="s">
        <v>48</v>
      </c>
      <c r="B24" s="74" t="s">
        <v>47</v>
      </c>
      <c r="C24" s="68"/>
      <c r="D24" s="68"/>
      <c r="E24" s="68">
        <f>【参考】人件費等内訳!P9</f>
        <v>638040</v>
      </c>
      <c r="F24" s="74"/>
      <c r="G24" s="89" t="s">
        <v>81</v>
      </c>
      <c r="H24" s="89" t="s">
        <v>81</v>
      </c>
      <c r="I24" s="91" t="s">
        <v>81</v>
      </c>
      <c r="J24" s="65"/>
    </row>
    <row r="25" spans="1:10" ht="32.1" customHeight="1">
      <c r="A25" s="73" t="s">
        <v>163</v>
      </c>
      <c r="B25" s="74"/>
      <c r="C25" s="68"/>
      <c r="D25" s="68"/>
      <c r="E25" s="68">
        <f>【参考】人件費等内訳!P10</f>
        <v>81580</v>
      </c>
      <c r="F25" s="74" t="s">
        <v>164</v>
      </c>
      <c r="G25" s="89" t="s">
        <v>81</v>
      </c>
      <c r="H25" s="89" t="s">
        <v>81</v>
      </c>
      <c r="I25" s="91">
        <v>43968</v>
      </c>
      <c r="J25" s="65"/>
    </row>
    <row r="26" spans="1:10" ht="32.1" customHeight="1">
      <c r="A26" s="73" t="s">
        <v>165</v>
      </c>
      <c r="B26" s="74"/>
      <c r="C26" s="68"/>
      <c r="D26" s="68"/>
      <c r="E26" s="68">
        <f>【参考】人件費等内訳!P11</f>
        <v>161160</v>
      </c>
      <c r="F26" s="74" t="s">
        <v>164</v>
      </c>
      <c r="G26" s="89" t="s">
        <v>81</v>
      </c>
      <c r="H26" s="89" t="s">
        <v>81</v>
      </c>
      <c r="I26" s="91">
        <v>43999</v>
      </c>
      <c r="J26" s="65"/>
    </row>
    <row r="27" spans="1:10" ht="32.1" customHeight="1">
      <c r="A27" s="73" t="s">
        <v>166</v>
      </c>
      <c r="B27" s="74"/>
      <c r="C27" s="68"/>
      <c r="D27" s="68"/>
      <c r="E27" s="68">
        <f>【参考】人件費等内訳!P12</f>
        <v>81580</v>
      </c>
      <c r="F27" s="74" t="s">
        <v>164</v>
      </c>
      <c r="G27" s="89" t="s">
        <v>81</v>
      </c>
      <c r="H27" s="89" t="s">
        <v>81</v>
      </c>
      <c r="I27" s="91">
        <v>44029</v>
      </c>
      <c r="J27" s="65"/>
    </row>
    <row r="28" spans="1:10" ht="32.1" customHeight="1">
      <c r="A28" s="73" t="s">
        <v>167</v>
      </c>
      <c r="B28" s="74"/>
      <c r="C28" s="68"/>
      <c r="D28" s="68"/>
      <c r="E28" s="68">
        <f>【参考】人件費等内訳!P13</f>
        <v>81580</v>
      </c>
      <c r="F28" s="74" t="s">
        <v>164</v>
      </c>
      <c r="G28" s="89" t="s">
        <v>81</v>
      </c>
      <c r="H28" s="89" t="s">
        <v>81</v>
      </c>
      <c r="I28" s="91">
        <v>44060</v>
      </c>
      <c r="J28" s="65"/>
    </row>
    <row r="29" spans="1:10" ht="32.1" customHeight="1">
      <c r="A29" s="73" t="s">
        <v>168</v>
      </c>
      <c r="B29" s="74"/>
      <c r="C29" s="68"/>
      <c r="D29" s="68"/>
      <c r="E29" s="68">
        <f>【参考】人件費等内訳!P14</f>
        <v>81580</v>
      </c>
      <c r="F29" s="74" t="s">
        <v>164</v>
      </c>
      <c r="G29" s="89" t="s">
        <v>81</v>
      </c>
      <c r="H29" s="89" t="s">
        <v>81</v>
      </c>
      <c r="I29" s="91">
        <v>44091</v>
      </c>
      <c r="J29" s="65"/>
    </row>
    <row r="30" spans="1:10" ht="32.1" customHeight="1">
      <c r="A30" s="73" t="s">
        <v>169</v>
      </c>
      <c r="B30" s="74"/>
      <c r="C30" s="68"/>
      <c r="D30" s="68"/>
      <c r="E30" s="68">
        <f>【参考】人件費等内訳!P15</f>
        <v>81580</v>
      </c>
      <c r="F30" s="74" t="s">
        <v>164</v>
      </c>
      <c r="G30" s="89" t="s">
        <v>81</v>
      </c>
      <c r="H30" s="89" t="s">
        <v>81</v>
      </c>
      <c r="I30" s="91">
        <v>44121</v>
      </c>
      <c r="J30" s="65"/>
    </row>
    <row r="31" spans="1:10" ht="32.1" customHeight="1">
      <c r="A31" s="73" t="s">
        <v>170</v>
      </c>
      <c r="B31" s="74"/>
      <c r="C31" s="68"/>
      <c r="D31" s="68"/>
      <c r="E31" s="68">
        <f>【参考】人件費等内訳!P16</f>
        <v>81600</v>
      </c>
      <c r="F31" s="74" t="s">
        <v>164</v>
      </c>
      <c r="G31" s="89" t="s">
        <v>81</v>
      </c>
      <c r="H31" s="89" t="s">
        <v>81</v>
      </c>
      <c r="I31" s="91">
        <v>44152</v>
      </c>
      <c r="J31" s="65"/>
    </row>
    <row r="32" spans="1:10" ht="32.1" customHeight="1">
      <c r="A32" s="73" t="s">
        <v>171</v>
      </c>
      <c r="B32" s="74"/>
      <c r="C32" s="68"/>
      <c r="D32" s="68"/>
      <c r="E32" s="68">
        <f>【参考】人件費等内訳!P17</f>
        <v>161200</v>
      </c>
      <c r="F32" s="74" t="s">
        <v>164</v>
      </c>
      <c r="G32" s="89" t="s">
        <v>81</v>
      </c>
      <c r="H32" s="89" t="s">
        <v>81</v>
      </c>
      <c r="I32" s="91">
        <v>44182</v>
      </c>
      <c r="J32" s="65"/>
    </row>
    <row r="33" spans="1:10" ht="32.1" customHeight="1">
      <c r="A33" s="73" t="s">
        <v>172</v>
      </c>
      <c r="B33" s="74"/>
      <c r="C33" s="68"/>
      <c r="D33" s="68"/>
      <c r="E33" s="68">
        <f>【参考】人件費等内訳!P18</f>
        <v>81600</v>
      </c>
      <c r="F33" s="74" t="s">
        <v>164</v>
      </c>
      <c r="G33" s="89" t="s">
        <v>81</v>
      </c>
      <c r="H33" s="89" t="s">
        <v>81</v>
      </c>
      <c r="I33" s="91">
        <v>44213</v>
      </c>
      <c r="J33" s="65"/>
    </row>
    <row r="34" spans="1:10" ht="32.1" customHeight="1">
      <c r="A34" s="73" t="s">
        <v>173</v>
      </c>
      <c r="B34" s="74"/>
      <c r="C34" s="68"/>
      <c r="D34" s="68"/>
      <c r="E34" s="68">
        <f>【参考】人件費等内訳!P19</f>
        <v>81600</v>
      </c>
      <c r="F34" s="74" t="s">
        <v>164</v>
      </c>
      <c r="G34" s="89" t="s">
        <v>81</v>
      </c>
      <c r="H34" s="89" t="s">
        <v>81</v>
      </c>
      <c r="I34" s="91">
        <v>44244</v>
      </c>
      <c r="J34" s="65"/>
    </row>
    <row r="35" spans="1:10" ht="32.1" customHeight="1">
      <c r="A35" s="73" t="s">
        <v>174</v>
      </c>
      <c r="B35" s="74"/>
      <c r="C35" s="68"/>
      <c r="D35" s="68"/>
      <c r="E35" s="68">
        <f>【参考】人件費等内訳!P20</f>
        <v>81600</v>
      </c>
      <c r="F35" s="74" t="s">
        <v>164</v>
      </c>
      <c r="G35" s="89" t="s">
        <v>81</v>
      </c>
      <c r="H35" s="89" t="s">
        <v>81</v>
      </c>
      <c r="I35" s="91">
        <v>44272</v>
      </c>
      <c r="J35" s="65"/>
    </row>
    <row r="36" spans="1:10" ht="32.1" customHeight="1">
      <c r="A36" s="73" t="s">
        <v>175</v>
      </c>
      <c r="B36" s="74"/>
      <c r="C36" s="68"/>
      <c r="D36" s="68"/>
      <c r="E36" s="68">
        <f>【参考】人件費等内訳!P21</f>
        <v>81600</v>
      </c>
      <c r="F36" s="74" t="s">
        <v>164</v>
      </c>
      <c r="G36" s="89" t="s">
        <v>81</v>
      </c>
      <c r="H36" s="89" t="s">
        <v>81</v>
      </c>
      <c r="I36" s="91">
        <v>44303</v>
      </c>
      <c r="J36" s="65"/>
    </row>
    <row r="37" spans="1:10" s="90" customFormat="1" ht="32.1" customHeight="1">
      <c r="A37" s="94" t="s">
        <v>24</v>
      </c>
      <c r="B37" s="95" t="s">
        <v>47</v>
      </c>
      <c r="C37" s="93"/>
      <c r="D37" s="93"/>
      <c r="E37" s="93">
        <f>【参考】人件費等内訳!P22</f>
        <v>98350</v>
      </c>
      <c r="F37" s="94"/>
      <c r="G37" s="96" t="s">
        <v>81</v>
      </c>
      <c r="H37" s="96" t="s">
        <v>81</v>
      </c>
      <c r="I37" s="91" t="s">
        <v>81</v>
      </c>
      <c r="J37" s="92"/>
    </row>
    <row r="38" spans="1:10" ht="32.1" customHeight="1">
      <c r="A38" s="56" t="s">
        <v>95</v>
      </c>
      <c r="B38" s="57"/>
      <c r="C38" s="58"/>
      <c r="D38" s="58"/>
      <c r="E38" s="58">
        <f>SUBTOTAL(9,E24:E37)</f>
        <v>1874650</v>
      </c>
      <c r="F38" s="56"/>
      <c r="G38" s="59"/>
      <c r="H38" s="59"/>
      <c r="I38" s="59"/>
      <c r="J38" s="60"/>
    </row>
    <row r="39" spans="1:10" ht="32.1" customHeight="1">
      <c r="A39" s="125" t="s">
        <v>205</v>
      </c>
      <c r="B39" s="74"/>
      <c r="C39" s="68"/>
      <c r="D39" s="68"/>
      <c r="E39" s="68">
        <v>9000</v>
      </c>
      <c r="F39" s="74" t="s">
        <v>9</v>
      </c>
      <c r="G39" s="91" t="s">
        <v>81</v>
      </c>
      <c r="H39" s="91" t="s">
        <v>81</v>
      </c>
      <c r="I39" s="126" t="s">
        <v>204</v>
      </c>
      <c r="J39" s="64"/>
    </row>
    <row r="40" spans="1:10" ht="32.1" customHeight="1">
      <c r="A40" s="125" t="s">
        <v>206</v>
      </c>
      <c r="B40" s="74"/>
      <c r="C40" s="68"/>
      <c r="D40" s="68"/>
      <c r="E40" s="68">
        <v>1000</v>
      </c>
      <c r="F40" s="74" t="s">
        <v>15</v>
      </c>
      <c r="G40" s="91" t="s">
        <v>81</v>
      </c>
      <c r="H40" s="91" t="s">
        <v>81</v>
      </c>
      <c r="I40" s="126" t="s">
        <v>204</v>
      </c>
      <c r="J40" s="64"/>
    </row>
    <row r="41" spans="1:10" ht="32.1" customHeight="1">
      <c r="A41" s="56" t="s">
        <v>96</v>
      </c>
      <c r="B41" s="57"/>
      <c r="C41" s="58"/>
      <c r="D41" s="58"/>
      <c r="E41" s="58">
        <f>SUBTOTAL(9,E39:E40)</f>
        <v>10000</v>
      </c>
      <c r="F41" s="56"/>
      <c r="G41" s="59"/>
      <c r="H41" s="59"/>
      <c r="I41" s="59"/>
      <c r="J41" s="60"/>
    </row>
    <row r="42" spans="1:10" s="90" customFormat="1" ht="32.1" customHeight="1">
      <c r="A42" s="75" t="s">
        <v>97</v>
      </c>
      <c r="B42" s="76"/>
      <c r="C42" s="69"/>
      <c r="D42" s="69"/>
      <c r="E42" s="69">
        <f>SUBTOTAL(9,E24:E41)</f>
        <v>1884650</v>
      </c>
      <c r="F42" s="75"/>
      <c r="G42" s="42"/>
      <c r="H42" s="42"/>
      <c r="I42" s="42"/>
      <c r="J42" s="43"/>
    </row>
    <row r="43" spans="1:10" ht="32.1" customHeight="1">
      <c r="A43" s="73" t="s">
        <v>50</v>
      </c>
      <c r="B43" s="74" t="s">
        <v>38</v>
      </c>
      <c r="C43" s="68"/>
      <c r="D43" s="68"/>
      <c r="E43" s="68">
        <v>5880</v>
      </c>
      <c r="F43" s="125" t="s">
        <v>9</v>
      </c>
      <c r="G43" s="91" t="s">
        <v>81</v>
      </c>
      <c r="H43" s="91" t="s">
        <v>81</v>
      </c>
      <c r="I43" s="91" t="s">
        <v>119</v>
      </c>
      <c r="J43" s="64"/>
    </row>
    <row r="44" spans="1:10" ht="32.1" customHeight="1">
      <c r="A44" s="73" t="s">
        <v>51</v>
      </c>
      <c r="B44" s="105" t="s">
        <v>37</v>
      </c>
      <c r="C44" s="68"/>
      <c r="D44" s="68"/>
      <c r="E44" s="68">
        <v>2940</v>
      </c>
      <c r="F44" s="74" t="s">
        <v>34</v>
      </c>
      <c r="G44" s="91" t="s">
        <v>81</v>
      </c>
      <c r="H44" s="91" t="s">
        <v>81</v>
      </c>
      <c r="I44" s="91" t="s">
        <v>119</v>
      </c>
      <c r="J44" s="64"/>
    </row>
    <row r="45" spans="1:10" s="122" customFormat="1" ht="30.95" customHeight="1">
      <c r="A45" s="125" t="s">
        <v>207</v>
      </c>
      <c r="B45" s="128" t="s">
        <v>53</v>
      </c>
      <c r="C45" s="129"/>
      <c r="D45" s="129"/>
      <c r="E45" s="129">
        <v>1500</v>
      </c>
      <c r="F45" s="128" t="s">
        <v>34</v>
      </c>
      <c r="G45" s="126" t="s">
        <v>81</v>
      </c>
      <c r="H45" s="126" t="s">
        <v>81</v>
      </c>
      <c r="I45" s="126" t="s">
        <v>204</v>
      </c>
      <c r="J45" s="124"/>
    </row>
    <row r="46" spans="1:10" ht="32.1" customHeight="1">
      <c r="A46" s="77" t="s">
        <v>184</v>
      </c>
      <c r="B46" s="78"/>
      <c r="C46" s="70"/>
      <c r="D46" s="70"/>
      <c r="E46" s="70">
        <f>SUBTOTAL(9,E43:E45)</f>
        <v>10320</v>
      </c>
      <c r="F46" s="77"/>
      <c r="G46" s="44"/>
      <c r="H46" s="44"/>
      <c r="I46" s="44"/>
      <c r="J46" s="45"/>
    </row>
    <row r="47" spans="1:10" ht="32.1" customHeight="1">
      <c r="A47" s="74" t="s">
        <v>232</v>
      </c>
      <c r="B47" s="68"/>
      <c r="C47" s="68"/>
      <c r="D47" s="68"/>
      <c r="E47" s="68">
        <v>250000</v>
      </c>
      <c r="F47" s="125"/>
      <c r="G47" s="89"/>
      <c r="H47" s="89"/>
      <c r="I47" s="91"/>
      <c r="J47" s="65"/>
    </row>
    <row r="48" spans="1:10" ht="32.1" customHeight="1">
      <c r="A48" s="74"/>
      <c r="B48" s="68"/>
      <c r="C48" s="68"/>
      <c r="D48" s="68"/>
      <c r="E48" s="68"/>
      <c r="F48" s="74"/>
      <c r="G48" s="89"/>
      <c r="H48" s="89"/>
      <c r="I48" s="91"/>
      <c r="J48" s="65"/>
    </row>
    <row r="49" spans="1:10" s="90" customFormat="1" ht="32.1" customHeight="1">
      <c r="A49" s="77" t="s">
        <v>185</v>
      </c>
      <c r="B49" s="78"/>
      <c r="C49" s="70"/>
      <c r="D49" s="70"/>
      <c r="E49" s="70">
        <f>SUBTOTAL(9,E47:E48)</f>
        <v>250000</v>
      </c>
      <c r="F49" s="77"/>
      <c r="G49" s="44"/>
      <c r="H49" s="44"/>
      <c r="I49" s="44"/>
      <c r="J49" s="45"/>
    </row>
    <row r="50" spans="1:10" s="90" customFormat="1" ht="32.1" customHeight="1">
      <c r="A50" s="73" t="s">
        <v>52</v>
      </c>
      <c r="B50" s="74" t="s">
        <v>39</v>
      </c>
      <c r="C50" s="93"/>
      <c r="D50" s="93"/>
      <c r="E50" s="93">
        <v>13500</v>
      </c>
      <c r="F50" s="94" t="s">
        <v>9</v>
      </c>
      <c r="G50" s="96" t="s">
        <v>81</v>
      </c>
      <c r="H50" s="89" t="s">
        <v>120</v>
      </c>
      <c r="I50" s="91" t="s">
        <v>119</v>
      </c>
      <c r="J50" s="65"/>
    </row>
    <row r="51" spans="1:10" s="90" customFormat="1" ht="32.1" customHeight="1">
      <c r="A51" s="73" t="s">
        <v>52</v>
      </c>
      <c r="B51" s="74" t="s">
        <v>40</v>
      </c>
      <c r="C51" s="93"/>
      <c r="D51" s="93"/>
      <c r="E51" s="93">
        <v>1500</v>
      </c>
      <c r="F51" s="94" t="s">
        <v>15</v>
      </c>
      <c r="G51" s="96" t="s">
        <v>81</v>
      </c>
      <c r="H51" s="89" t="s">
        <v>120</v>
      </c>
      <c r="I51" s="119" t="s">
        <v>176</v>
      </c>
      <c r="J51" s="65"/>
    </row>
    <row r="52" spans="1:10" s="90" customFormat="1" ht="32.1" customHeight="1">
      <c r="A52" s="77" t="s">
        <v>186</v>
      </c>
      <c r="B52" s="78"/>
      <c r="C52" s="70"/>
      <c r="D52" s="70"/>
      <c r="E52" s="70">
        <f>SUBTOTAL(9,E50:E51)</f>
        <v>15000</v>
      </c>
      <c r="F52" s="77"/>
      <c r="G52" s="44"/>
      <c r="H52" s="44"/>
      <c r="I52" s="44"/>
      <c r="J52" s="45"/>
    </row>
    <row r="53" spans="1:10" s="90" customFormat="1" ht="32.1" customHeight="1">
      <c r="A53" s="75" t="s">
        <v>10</v>
      </c>
      <c r="B53" s="76"/>
      <c r="C53" s="69"/>
      <c r="D53" s="69"/>
      <c r="E53" s="69">
        <f>SUBTOTAL(9,E43:E52)</f>
        <v>275320</v>
      </c>
      <c r="F53" s="75"/>
      <c r="G53" s="42"/>
      <c r="H53" s="42"/>
      <c r="I53" s="42"/>
      <c r="J53" s="43"/>
    </row>
    <row r="54" spans="1:10" s="90" customFormat="1" ht="32.1" customHeight="1">
      <c r="A54" s="73" t="s">
        <v>57</v>
      </c>
      <c r="B54" s="74"/>
      <c r="C54" s="68"/>
      <c r="D54" s="68"/>
      <c r="E54" s="68">
        <v>3500</v>
      </c>
      <c r="F54" s="74"/>
      <c r="G54" s="126" t="s">
        <v>204</v>
      </c>
      <c r="H54" s="126" t="s">
        <v>204</v>
      </c>
      <c r="I54" s="126" t="s">
        <v>204</v>
      </c>
      <c r="J54" s="65"/>
    </row>
    <row r="55" spans="1:10" s="90" customFormat="1" ht="32.1" customHeight="1">
      <c r="A55" s="77" t="s">
        <v>98</v>
      </c>
      <c r="B55" s="78"/>
      <c r="C55" s="70"/>
      <c r="D55" s="70"/>
      <c r="E55" s="70">
        <f>SUBTOTAL(9,E54:E54)</f>
        <v>3500</v>
      </c>
      <c r="F55" s="77"/>
      <c r="G55" s="44"/>
      <c r="H55" s="44"/>
      <c r="I55" s="44"/>
      <c r="J55" s="45"/>
    </row>
    <row r="56" spans="1:10" s="90" customFormat="1" ht="32.1" customHeight="1">
      <c r="A56" s="73" t="s">
        <v>42</v>
      </c>
      <c r="B56" s="74" t="s">
        <v>43</v>
      </c>
      <c r="C56" s="68">
        <v>1</v>
      </c>
      <c r="D56" s="68" t="s">
        <v>44</v>
      </c>
      <c r="E56" s="68">
        <v>13840</v>
      </c>
      <c r="F56" s="73" t="s">
        <v>12</v>
      </c>
      <c r="G56" s="126" t="s">
        <v>204</v>
      </c>
      <c r="H56" s="126" t="s">
        <v>204</v>
      </c>
      <c r="I56" s="126" t="s">
        <v>204</v>
      </c>
      <c r="J56" s="65"/>
    </row>
    <row r="57" spans="1:10" s="90" customFormat="1" ht="32.1" customHeight="1">
      <c r="A57" s="73" t="s">
        <v>41</v>
      </c>
      <c r="B57" s="74" t="s">
        <v>43</v>
      </c>
      <c r="C57" s="68">
        <v>1</v>
      </c>
      <c r="D57" s="68" t="s">
        <v>44</v>
      </c>
      <c r="E57" s="68">
        <v>231472</v>
      </c>
      <c r="F57" s="73" t="s">
        <v>12</v>
      </c>
      <c r="G57" s="126" t="s">
        <v>204</v>
      </c>
      <c r="H57" s="126" t="s">
        <v>204</v>
      </c>
      <c r="I57" s="126" t="s">
        <v>204</v>
      </c>
      <c r="J57" s="65"/>
    </row>
    <row r="58" spans="1:10" s="90" customFormat="1" ht="32.1" customHeight="1">
      <c r="A58" s="77" t="s">
        <v>99</v>
      </c>
      <c r="B58" s="78"/>
      <c r="C58" s="70"/>
      <c r="D58" s="70"/>
      <c r="E58" s="70">
        <f>SUBTOTAL(9,E56:E57)</f>
        <v>245312</v>
      </c>
      <c r="F58" s="77"/>
      <c r="G58" s="44"/>
      <c r="H58" s="44"/>
      <c r="I58" s="44"/>
      <c r="J58" s="45"/>
    </row>
    <row r="59" spans="1:10" s="90" customFormat="1" ht="32.1" customHeight="1">
      <c r="A59" s="73" t="s">
        <v>54</v>
      </c>
      <c r="B59" s="74" t="s">
        <v>55</v>
      </c>
      <c r="C59" s="68">
        <v>1</v>
      </c>
      <c r="D59" s="68" t="s">
        <v>44</v>
      </c>
      <c r="E59" s="68">
        <v>2000</v>
      </c>
      <c r="F59" s="81" t="s">
        <v>56</v>
      </c>
      <c r="G59" s="89" t="s">
        <v>120</v>
      </c>
      <c r="H59" s="89" t="s">
        <v>120</v>
      </c>
      <c r="I59" s="91" t="s">
        <v>119</v>
      </c>
      <c r="J59" s="65"/>
    </row>
    <row r="60" spans="1:10" s="90" customFormat="1" ht="32.1" customHeight="1">
      <c r="A60" s="73" t="s">
        <v>54</v>
      </c>
      <c r="B60" s="74" t="s">
        <v>55</v>
      </c>
      <c r="C60" s="68">
        <v>1</v>
      </c>
      <c r="D60" s="68" t="s">
        <v>44</v>
      </c>
      <c r="E60" s="68">
        <v>3500</v>
      </c>
      <c r="F60" s="81" t="s">
        <v>56</v>
      </c>
      <c r="G60" s="89" t="s">
        <v>120</v>
      </c>
      <c r="H60" s="89" t="s">
        <v>120</v>
      </c>
      <c r="I60" s="91" t="s">
        <v>119</v>
      </c>
      <c r="J60" s="65"/>
    </row>
    <row r="61" spans="1:10" s="90" customFormat="1" ht="32.1" customHeight="1">
      <c r="A61" s="73" t="s">
        <v>177</v>
      </c>
      <c r="B61" s="74"/>
      <c r="C61" s="68">
        <v>15</v>
      </c>
      <c r="D61" s="68" t="s">
        <v>45</v>
      </c>
      <c r="E61" s="68">
        <v>1500</v>
      </c>
      <c r="F61" s="81" t="s">
        <v>178</v>
      </c>
      <c r="G61" s="89">
        <v>44094</v>
      </c>
      <c r="H61" s="89">
        <v>44105</v>
      </c>
      <c r="I61" s="91">
        <v>44136</v>
      </c>
      <c r="J61" s="65"/>
    </row>
    <row r="62" spans="1:10" s="90" customFormat="1" ht="32.1" customHeight="1">
      <c r="A62" s="77" t="s">
        <v>100</v>
      </c>
      <c r="B62" s="78"/>
      <c r="C62" s="70"/>
      <c r="D62" s="70"/>
      <c r="E62" s="70">
        <f>SUBTOTAL(9,E59:E61)</f>
        <v>7000</v>
      </c>
      <c r="F62" s="77"/>
      <c r="G62" s="44"/>
      <c r="H62" s="44"/>
      <c r="I62" s="44"/>
      <c r="J62" s="45"/>
    </row>
    <row r="63" spans="1:10" s="90" customFormat="1" ht="32.1" customHeight="1">
      <c r="A63" s="73" t="s">
        <v>108</v>
      </c>
      <c r="B63" s="74" t="s">
        <v>109</v>
      </c>
      <c r="C63" s="68"/>
      <c r="D63" s="68"/>
      <c r="E63" s="68">
        <v>6000</v>
      </c>
      <c r="F63" s="73" t="s">
        <v>179</v>
      </c>
      <c r="G63" s="123" t="s">
        <v>120</v>
      </c>
      <c r="H63" s="123" t="s">
        <v>120</v>
      </c>
      <c r="I63" s="123" t="s">
        <v>120</v>
      </c>
      <c r="J63" s="64"/>
    </row>
    <row r="64" spans="1:10" s="90" customFormat="1" ht="32.1" customHeight="1">
      <c r="A64" s="73" t="s">
        <v>110</v>
      </c>
      <c r="B64" s="74"/>
      <c r="C64" s="68"/>
      <c r="D64" s="68"/>
      <c r="E64" s="68">
        <v>5000</v>
      </c>
      <c r="F64" s="74" t="s">
        <v>180</v>
      </c>
      <c r="G64" s="91" t="s">
        <v>120</v>
      </c>
      <c r="H64" s="91" t="s">
        <v>120</v>
      </c>
      <c r="I64" s="88" t="s">
        <v>120</v>
      </c>
      <c r="J64" s="64"/>
    </row>
    <row r="65" spans="1:13" s="90" customFormat="1" ht="32.1" customHeight="1">
      <c r="A65" s="77" t="s">
        <v>101</v>
      </c>
      <c r="B65" s="78"/>
      <c r="C65" s="70"/>
      <c r="D65" s="70"/>
      <c r="E65" s="70">
        <f>SUBTOTAL(9,E63:E64)</f>
        <v>11000</v>
      </c>
      <c r="F65" s="77"/>
      <c r="G65" s="44"/>
      <c r="H65" s="44"/>
      <c r="I65" s="44"/>
      <c r="J65" s="45"/>
    </row>
    <row r="66" spans="1:13" s="90" customFormat="1" ht="32.1" customHeight="1">
      <c r="A66" s="73" t="s">
        <v>20</v>
      </c>
      <c r="B66" s="74"/>
      <c r="C66" s="68">
        <v>1</v>
      </c>
      <c r="D66" s="68" t="s">
        <v>44</v>
      </c>
      <c r="E66" s="68">
        <v>7130</v>
      </c>
      <c r="F66" s="81" t="s">
        <v>21</v>
      </c>
      <c r="G66" s="123" t="s">
        <v>120</v>
      </c>
      <c r="H66" s="123" t="s">
        <v>120</v>
      </c>
      <c r="I66" s="123" t="s">
        <v>120</v>
      </c>
      <c r="J66" s="65"/>
    </row>
    <row r="67" spans="1:13" s="90" customFormat="1" ht="32.1" customHeight="1">
      <c r="A67" s="73" t="s">
        <v>22</v>
      </c>
      <c r="B67" s="74"/>
      <c r="C67" s="68">
        <v>1</v>
      </c>
      <c r="D67" s="68" t="s">
        <v>44</v>
      </c>
      <c r="E67" s="68">
        <v>6710</v>
      </c>
      <c r="F67" s="81" t="s">
        <v>23</v>
      </c>
      <c r="G67" s="123" t="s">
        <v>120</v>
      </c>
      <c r="H67" s="123" t="s">
        <v>120</v>
      </c>
      <c r="I67" s="123" t="s">
        <v>120</v>
      </c>
      <c r="J67" s="65"/>
    </row>
    <row r="68" spans="1:13" s="90" customFormat="1" ht="32.1" customHeight="1">
      <c r="A68" s="77" t="s">
        <v>102</v>
      </c>
      <c r="B68" s="78"/>
      <c r="C68" s="70"/>
      <c r="D68" s="70"/>
      <c r="E68" s="70">
        <f>SUBTOTAL(9,E66:E67)</f>
        <v>13840</v>
      </c>
      <c r="F68" s="77"/>
      <c r="G68" s="44"/>
      <c r="H68" s="44"/>
      <c r="I68" s="44"/>
      <c r="J68" s="45"/>
    </row>
    <row r="69" spans="1:13" s="90" customFormat="1" ht="32.1" customHeight="1">
      <c r="A69" s="73" t="s">
        <v>181</v>
      </c>
      <c r="B69" s="74"/>
      <c r="C69" s="68"/>
      <c r="D69" s="68"/>
      <c r="E69" s="68">
        <v>345000</v>
      </c>
      <c r="F69" s="81" t="s">
        <v>12</v>
      </c>
      <c r="G69" s="123" t="s">
        <v>120</v>
      </c>
      <c r="H69" s="123" t="s">
        <v>120</v>
      </c>
      <c r="I69" s="123" t="s">
        <v>120</v>
      </c>
      <c r="J69" s="65"/>
    </row>
    <row r="70" spans="1:13" s="90" customFormat="1" ht="32.1" customHeight="1">
      <c r="A70" s="77" t="s">
        <v>103</v>
      </c>
      <c r="B70" s="78"/>
      <c r="C70" s="70"/>
      <c r="D70" s="70"/>
      <c r="E70" s="70">
        <f>SUBTOTAL(9,E69:E69)</f>
        <v>345000</v>
      </c>
      <c r="F70" s="77"/>
      <c r="G70" s="44"/>
      <c r="H70" s="44"/>
      <c r="I70" s="44"/>
      <c r="J70" s="45"/>
    </row>
    <row r="71" spans="1:13" s="90" customFormat="1" ht="32.1" customHeight="1">
      <c r="A71" s="75" t="s">
        <v>104</v>
      </c>
      <c r="B71" s="76"/>
      <c r="C71" s="69"/>
      <c r="D71" s="69"/>
      <c r="E71" s="69">
        <f>SUBTOTAL(9,E54:E70)</f>
        <v>625652</v>
      </c>
      <c r="F71" s="75"/>
      <c r="G71" s="42"/>
      <c r="H71" s="42"/>
      <c r="I71" s="42"/>
      <c r="J71" s="43"/>
    </row>
    <row r="72" spans="1:13" s="90" customFormat="1" ht="32.1" customHeight="1">
      <c r="A72" s="79" t="s">
        <v>13</v>
      </c>
      <c r="B72" s="80"/>
      <c r="C72" s="71"/>
      <c r="D72" s="71"/>
      <c r="E72" s="71">
        <f>SUBTOTAL(9,E13:E71)</f>
        <v>6137697</v>
      </c>
      <c r="F72" s="79"/>
      <c r="G72" s="48"/>
      <c r="H72" s="48"/>
      <c r="I72" s="48"/>
      <c r="J72" s="49"/>
    </row>
    <row r="73" spans="1:13" s="90" customFormat="1" ht="32.1" customHeight="1">
      <c r="A73" s="73"/>
      <c r="B73" s="74"/>
      <c r="C73" s="68"/>
      <c r="D73" s="68"/>
      <c r="E73" s="68"/>
      <c r="F73" s="73"/>
      <c r="G73" s="123"/>
      <c r="H73" s="123"/>
      <c r="I73" s="123"/>
      <c r="J73" s="64"/>
    </row>
    <row r="74" spans="1:13" s="90" customFormat="1" ht="32.1" customHeight="1">
      <c r="A74" s="73"/>
      <c r="B74" s="74"/>
      <c r="C74" s="68"/>
      <c r="D74" s="68"/>
      <c r="E74" s="68"/>
      <c r="F74" s="73"/>
      <c r="G74" s="123"/>
      <c r="H74" s="123"/>
      <c r="I74" s="123"/>
      <c r="J74" s="64"/>
    </row>
    <row r="75" spans="1:13" s="90" customFormat="1" ht="32.1" customHeight="1">
      <c r="A75" s="77" t="s">
        <v>106</v>
      </c>
      <c r="B75" s="78"/>
      <c r="C75" s="70"/>
      <c r="D75" s="70"/>
      <c r="E75" s="70">
        <f>SUBTOTAL(9,E73:E74)</f>
        <v>0</v>
      </c>
      <c r="F75" s="77"/>
      <c r="G75" s="44"/>
      <c r="H75" s="44"/>
      <c r="I75" s="44"/>
      <c r="J75" s="45"/>
    </row>
    <row r="76" spans="1:13" s="90" customFormat="1" ht="32.1" customHeight="1">
      <c r="A76" s="73"/>
      <c r="B76" s="74"/>
      <c r="C76" s="68"/>
      <c r="D76" s="68"/>
      <c r="E76" s="68"/>
      <c r="F76" s="73"/>
      <c r="G76" s="123"/>
      <c r="H76" s="123"/>
      <c r="I76" s="123"/>
      <c r="J76" s="64"/>
    </row>
    <row r="77" spans="1:13" s="90" customFormat="1" ht="32.1" customHeight="1">
      <c r="A77" s="73"/>
      <c r="B77" s="74"/>
      <c r="C77" s="68"/>
      <c r="D77" s="68"/>
      <c r="E77" s="68"/>
      <c r="F77" s="73"/>
      <c r="G77" s="123"/>
      <c r="H77" s="123"/>
      <c r="I77" s="123"/>
      <c r="J77" s="64"/>
    </row>
    <row r="78" spans="1:13" s="90" customFormat="1" ht="32.1" customHeight="1">
      <c r="A78" s="77" t="s">
        <v>107</v>
      </c>
      <c r="B78" s="78"/>
      <c r="C78" s="70"/>
      <c r="D78" s="70"/>
      <c r="E78" s="70">
        <f>SUBTOTAL(9,E76:E77)</f>
        <v>0</v>
      </c>
      <c r="F78" s="77"/>
      <c r="G78" s="44"/>
      <c r="H78" s="44"/>
      <c r="I78" s="44"/>
      <c r="J78" s="45"/>
    </row>
    <row r="79" spans="1:13" s="90" customFormat="1" ht="32.1" customHeight="1">
      <c r="A79" s="99" t="s">
        <v>117</v>
      </c>
      <c r="B79" s="100"/>
      <c r="C79" s="101"/>
      <c r="D79" s="101"/>
      <c r="E79" s="101">
        <f>SUBTOTAL(9,E73:E78)</f>
        <v>0</v>
      </c>
      <c r="F79" s="99"/>
      <c r="G79" s="102"/>
      <c r="H79" s="102"/>
      <c r="I79" s="102"/>
      <c r="J79" s="103"/>
    </row>
    <row r="80" spans="1:13" s="90" customFormat="1" ht="32.1" customHeight="1">
      <c r="A80" s="82" t="s">
        <v>14</v>
      </c>
      <c r="B80" s="83"/>
      <c r="C80" s="72"/>
      <c r="D80" s="72"/>
      <c r="E80" s="72">
        <f>SUBTOTAL(9,E13:E79)</f>
        <v>6137697</v>
      </c>
      <c r="F80" s="82"/>
      <c r="G80" s="50"/>
      <c r="H80" s="50"/>
      <c r="I80" s="50"/>
      <c r="J80" s="51"/>
      <c r="L80" s="98"/>
      <c r="M80" s="98"/>
    </row>
  </sheetData>
  <mergeCells count="1">
    <mergeCell ref="A5:E5"/>
  </mergeCells>
  <phoneticPr fontId="2"/>
  <dataValidations count="2">
    <dataValidation type="list" allowBlank="1" sqref="F5" xr:uid="{00000000-0002-0000-0100-000000000000}">
      <formula1>#REF!</formula1>
    </dataValidation>
    <dataValidation imeMode="on" allowBlank="1" showInputMessage="1" showErrorMessage="1" sqref="A73:B80" xr:uid="{E3E23DEF-6BB6-43A2-90FA-288E5EB42E60}"/>
  </dataValidations>
  <printOptions horizontalCentered="1"/>
  <pageMargins left="0.59055118110236227" right="0.59055118110236227" top="0.39370078740157483" bottom="0.39370078740157483" header="0.51181102362204722" footer="0.19685039370078741"/>
  <pageSetup paperSize="9" scale="73" fitToHeight="0" orientation="portrait" cellComments="asDisplayed" r:id="rId1"/>
  <headerFooter alignWithMargins="0">
    <oddFooter>&amp;R&amp;P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26"/>
  <sheetViews>
    <sheetView view="pageBreakPreview" topLeftCell="A7" zoomScaleNormal="100" zoomScaleSheetLayoutView="100" workbookViewId="0"/>
  </sheetViews>
  <sheetFormatPr defaultRowHeight="13.5"/>
  <cols>
    <col min="1" max="2" width="8.625" customWidth="1"/>
    <col min="3" max="3" width="10.25" bestFit="1" customWidth="1"/>
    <col min="4" max="18" width="8.625" customWidth="1"/>
  </cols>
  <sheetData>
    <row r="1" spans="1:19" ht="17.25">
      <c r="A1" s="40" t="s">
        <v>84</v>
      </c>
      <c r="B1" s="1"/>
      <c r="C1" s="1"/>
      <c r="D1" s="1"/>
      <c r="E1" s="1"/>
      <c r="F1" s="1"/>
      <c r="G1" s="1"/>
      <c r="H1" s="1"/>
      <c r="I1" s="1"/>
      <c r="J1" s="1"/>
      <c r="K1" s="1"/>
      <c r="L1" s="1"/>
      <c r="M1" s="1"/>
      <c r="N1" s="1"/>
      <c r="O1" s="1"/>
      <c r="P1" s="1"/>
      <c r="Q1" s="1"/>
      <c r="R1" s="1"/>
    </row>
    <row r="2" spans="1:19" ht="17.25">
      <c r="A2" s="40" t="s">
        <v>90</v>
      </c>
      <c r="B2" s="1"/>
      <c r="C2" s="1"/>
      <c r="D2" s="1"/>
      <c r="E2" s="1"/>
      <c r="F2" s="1"/>
      <c r="G2" s="1"/>
      <c r="H2" s="1"/>
      <c r="I2" s="1"/>
      <c r="J2" s="1"/>
      <c r="K2" s="1"/>
      <c r="L2" s="1"/>
      <c r="M2" s="1"/>
      <c r="N2" s="1"/>
      <c r="O2" s="1"/>
      <c r="P2" s="1"/>
      <c r="Q2" s="1"/>
      <c r="R2" s="1"/>
    </row>
    <row r="3" spans="1:19" ht="17.25">
      <c r="A3" s="40" t="s">
        <v>183</v>
      </c>
      <c r="B3" s="1"/>
      <c r="C3" s="1"/>
      <c r="D3" s="1"/>
      <c r="E3" s="1"/>
      <c r="F3" s="1"/>
      <c r="G3" s="1"/>
      <c r="H3" s="1"/>
      <c r="I3" s="1"/>
      <c r="J3" s="1"/>
      <c r="K3" s="1"/>
      <c r="L3" s="1"/>
      <c r="M3" s="1"/>
      <c r="N3" s="1"/>
      <c r="O3" s="1"/>
      <c r="P3" s="1"/>
      <c r="Q3" s="1"/>
      <c r="R3" s="1"/>
    </row>
    <row r="4" spans="1:19">
      <c r="A4" s="1"/>
      <c r="B4" s="1"/>
      <c r="C4" s="1"/>
      <c r="D4" s="1"/>
      <c r="E4" s="1"/>
      <c r="F4" s="1"/>
      <c r="G4" s="1"/>
      <c r="H4" s="1"/>
      <c r="I4" s="1"/>
      <c r="J4" s="1"/>
      <c r="K4" s="1"/>
      <c r="L4" s="1"/>
      <c r="M4" s="1"/>
      <c r="N4" s="1"/>
      <c r="O4" s="1"/>
      <c r="P4" s="1"/>
      <c r="Q4" s="1"/>
      <c r="R4" s="1"/>
    </row>
    <row r="5" spans="1:19" ht="54">
      <c r="A5" s="23" t="s">
        <v>25</v>
      </c>
      <c r="B5" s="23" t="s">
        <v>26</v>
      </c>
      <c r="C5" s="2" t="s">
        <v>27</v>
      </c>
      <c r="D5" s="3" t="s">
        <v>131</v>
      </c>
      <c r="E5" s="4" t="s">
        <v>132</v>
      </c>
      <c r="F5" s="4" t="s">
        <v>133</v>
      </c>
      <c r="G5" s="3" t="s">
        <v>134</v>
      </c>
      <c r="H5" s="4" t="s">
        <v>135</v>
      </c>
      <c r="I5" s="4" t="s">
        <v>136</v>
      </c>
      <c r="J5" s="4" t="s">
        <v>137</v>
      </c>
      <c r="K5" s="4" t="s">
        <v>138</v>
      </c>
      <c r="L5" s="4" t="s">
        <v>139</v>
      </c>
      <c r="M5" s="4" t="s">
        <v>140</v>
      </c>
      <c r="N5" s="4" t="s">
        <v>141</v>
      </c>
      <c r="O5" s="4" t="s">
        <v>142</v>
      </c>
      <c r="P5" s="4" t="s">
        <v>143</v>
      </c>
      <c r="Q5" s="4" t="s">
        <v>144</v>
      </c>
      <c r="R5" s="2" t="s">
        <v>145</v>
      </c>
      <c r="S5" s="2" t="s">
        <v>146</v>
      </c>
    </row>
    <row r="6" spans="1:19" ht="21" customHeight="1">
      <c r="A6" s="16">
        <v>43878</v>
      </c>
      <c r="B6" s="5" t="s">
        <v>147</v>
      </c>
      <c r="C6" s="15" t="s">
        <v>82</v>
      </c>
      <c r="D6" s="32">
        <v>10</v>
      </c>
      <c r="E6" s="17"/>
      <c r="F6" s="11">
        <f>ROUNDDOWN(D6*E6,0)</f>
        <v>0</v>
      </c>
      <c r="G6" s="7">
        <v>40</v>
      </c>
      <c r="H6" s="116">
        <f>【参考】単価計算!$R$9</f>
        <v>5317</v>
      </c>
      <c r="I6" s="116">
        <f>【参考】単価計算!$S$9</f>
        <v>5186</v>
      </c>
      <c r="J6" s="11">
        <f>ROUNDDOWN(G6*H6,0)</f>
        <v>212680</v>
      </c>
      <c r="K6" s="11">
        <f>ROUNDDOWN(G6*I6,0)</f>
        <v>207440</v>
      </c>
      <c r="L6" s="18"/>
      <c r="M6" s="17"/>
      <c r="N6" s="17"/>
      <c r="O6" s="11">
        <f t="shared" ref="O6:O8" si="0">SUM(L6:N6)</f>
        <v>0</v>
      </c>
      <c r="P6" s="33">
        <f t="shared" ref="P6:P8" si="1">SUM(F6,J6,O6)</f>
        <v>212680</v>
      </c>
      <c r="Q6" s="33">
        <f t="shared" ref="Q6:Q8" si="2">SUM(K6,O6)</f>
        <v>207440</v>
      </c>
      <c r="R6" s="117">
        <f>ROUNDDOWN(Q6*0.1,0)</f>
        <v>20744</v>
      </c>
      <c r="S6" s="29" t="s">
        <v>86</v>
      </c>
    </row>
    <row r="7" spans="1:19" ht="21" customHeight="1">
      <c r="A7" s="16">
        <v>43907</v>
      </c>
      <c r="B7" s="5" t="s">
        <v>148</v>
      </c>
      <c r="C7" s="15" t="s">
        <v>82</v>
      </c>
      <c r="D7" s="32">
        <v>10</v>
      </c>
      <c r="E7" s="17"/>
      <c r="F7" s="11">
        <f>ROUNDDOWN(D7*E7,0)</f>
        <v>0</v>
      </c>
      <c r="G7" s="7">
        <v>40</v>
      </c>
      <c r="H7" s="116">
        <f>【参考】単価計算!$R$9</f>
        <v>5317</v>
      </c>
      <c r="I7" s="116">
        <f>【参考】単価計算!$S$9</f>
        <v>5186</v>
      </c>
      <c r="J7" s="11">
        <f>ROUNDDOWN(G7*H7,0)</f>
        <v>212680</v>
      </c>
      <c r="K7" s="11">
        <f>ROUNDDOWN(G7*I7,0)</f>
        <v>207440</v>
      </c>
      <c r="L7" s="18"/>
      <c r="M7" s="17"/>
      <c r="N7" s="17"/>
      <c r="O7" s="11">
        <f t="shared" si="0"/>
        <v>0</v>
      </c>
      <c r="P7" s="33">
        <f t="shared" si="1"/>
        <v>212680</v>
      </c>
      <c r="Q7" s="33">
        <f t="shared" si="2"/>
        <v>207440</v>
      </c>
      <c r="R7" s="117">
        <f t="shared" ref="R7:R8" si="3">ROUNDDOWN(Q7*0.1,0)</f>
        <v>20744</v>
      </c>
      <c r="S7" s="29" t="s">
        <v>86</v>
      </c>
    </row>
    <row r="8" spans="1:19" ht="21" customHeight="1">
      <c r="A8" s="16">
        <v>43938</v>
      </c>
      <c r="B8" s="5" t="s">
        <v>149</v>
      </c>
      <c r="C8" s="15" t="s">
        <v>82</v>
      </c>
      <c r="D8" s="32">
        <v>10</v>
      </c>
      <c r="E8" s="17"/>
      <c r="F8" s="11">
        <f>ROUNDDOWN(D8*E8,0)</f>
        <v>0</v>
      </c>
      <c r="G8" s="7">
        <v>40</v>
      </c>
      <c r="H8" s="116">
        <f>【参考】単価計算!$R$9</f>
        <v>5317</v>
      </c>
      <c r="I8" s="116">
        <f>【参考】単価計算!$S$9</f>
        <v>5186</v>
      </c>
      <c r="J8" s="11">
        <f>ROUNDDOWN(G8*H8,0)</f>
        <v>212680</v>
      </c>
      <c r="K8" s="11">
        <f>ROUNDDOWN(G8*I8,0)</f>
        <v>207440</v>
      </c>
      <c r="L8" s="18"/>
      <c r="M8" s="17"/>
      <c r="N8" s="17"/>
      <c r="O8" s="11">
        <f t="shared" si="0"/>
        <v>0</v>
      </c>
      <c r="P8" s="33">
        <f t="shared" si="1"/>
        <v>212680</v>
      </c>
      <c r="Q8" s="33">
        <f t="shared" si="2"/>
        <v>207440</v>
      </c>
      <c r="R8" s="117">
        <f t="shared" si="3"/>
        <v>20744</v>
      </c>
      <c r="S8" s="29" t="s">
        <v>86</v>
      </c>
    </row>
    <row r="9" spans="1:19" ht="21" customHeight="1">
      <c r="A9" s="28" t="s">
        <v>58</v>
      </c>
      <c r="B9" s="12"/>
      <c r="C9" s="30"/>
      <c r="D9" s="10"/>
      <c r="E9" s="11"/>
      <c r="F9" s="11">
        <f>SUBTOTAL(9,F6:F8)</f>
        <v>0</v>
      </c>
      <c r="G9" s="10"/>
      <c r="H9" s="11"/>
      <c r="I9" s="11"/>
      <c r="J9" s="11">
        <f t="shared" ref="J9:R9" si="4">SUBTOTAL(9,J6:J8)</f>
        <v>638040</v>
      </c>
      <c r="K9" s="11">
        <f t="shared" si="4"/>
        <v>622320</v>
      </c>
      <c r="L9" s="11">
        <f t="shared" si="4"/>
        <v>0</v>
      </c>
      <c r="M9" s="11">
        <f t="shared" si="4"/>
        <v>0</v>
      </c>
      <c r="N9" s="11">
        <f t="shared" si="4"/>
        <v>0</v>
      </c>
      <c r="O9" s="11">
        <f t="shared" si="4"/>
        <v>0</v>
      </c>
      <c r="P9" s="34">
        <f t="shared" si="4"/>
        <v>638040</v>
      </c>
      <c r="Q9" s="34">
        <f t="shared" si="4"/>
        <v>622320</v>
      </c>
      <c r="R9" s="11">
        <f t="shared" si="4"/>
        <v>62232</v>
      </c>
      <c r="S9" s="31"/>
    </row>
    <row r="10" spans="1:19" ht="21" customHeight="1">
      <c r="A10" s="16">
        <v>43602</v>
      </c>
      <c r="B10" s="5" t="s">
        <v>150</v>
      </c>
      <c r="C10" s="15" t="s">
        <v>78</v>
      </c>
      <c r="D10" s="32">
        <v>10</v>
      </c>
      <c r="E10" s="17">
        <v>108</v>
      </c>
      <c r="F10" s="11">
        <f t="shared" ref="F10:F22" si="5">ROUNDDOWN(D10*E10,0)</f>
        <v>1080</v>
      </c>
      <c r="G10" s="7">
        <v>77.5</v>
      </c>
      <c r="H10" s="8">
        <v>1000</v>
      </c>
      <c r="I10" s="8">
        <v>1000</v>
      </c>
      <c r="J10" s="11">
        <f t="shared" ref="J10:J22" si="6">ROUNDDOWN(G10*H10,0)</f>
        <v>77500</v>
      </c>
      <c r="K10" s="11">
        <f t="shared" ref="K10:K22" si="7">ROUNDDOWN(G10*I10,0)</f>
        <v>77500</v>
      </c>
      <c r="L10" s="18">
        <v>1000</v>
      </c>
      <c r="M10" s="18">
        <v>1000</v>
      </c>
      <c r="N10" s="18">
        <v>1000</v>
      </c>
      <c r="O10" s="11">
        <f>SUM(L10:N10)</f>
        <v>3000</v>
      </c>
      <c r="P10" s="33">
        <f t="shared" ref="P10:P22" si="8">SUM(F10,J10,O10)</f>
        <v>81580</v>
      </c>
      <c r="Q10" s="33">
        <f t="shared" ref="Q10:Q22" si="9">SUM(K10,O10)</f>
        <v>80500</v>
      </c>
      <c r="R10" s="117">
        <f t="shared" ref="R10:R22" si="10">ROUNDDOWN(Q10*0.1,0)</f>
        <v>8050</v>
      </c>
      <c r="S10" s="29"/>
    </row>
    <row r="11" spans="1:19" ht="21" customHeight="1">
      <c r="A11" s="16">
        <v>43633</v>
      </c>
      <c r="B11" s="5" t="s">
        <v>151</v>
      </c>
      <c r="C11" s="15" t="s">
        <v>78</v>
      </c>
      <c r="D11" s="7">
        <v>20</v>
      </c>
      <c r="E11" s="17">
        <v>108</v>
      </c>
      <c r="F11" s="11">
        <f t="shared" si="5"/>
        <v>2160</v>
      </c>
      <c r="G11" s="7">
        <v>155</v>
      </c>
      <c r="H11" s="8">
        <v>1000</v>
      </c>
      <c r="I11" s="8">
        <v>1000</v>
      </c>
      <c r="J11" s="11">
        <f t="shared" si="6"/>
        <v>155000</v>
      </c>
      <c r="K11" s="11">
        <f t="shared" si="7"/>
        <v>155000</v>
      </c>
      <c r="L11" s="18">
        <v>2000</v>
      </c>
      <c r="M11" s="18">
        <v>1000</v>
      </c>
      <c r="N11" s="18">
        <v>1000</v>
      </c>
      <c r="O11" s="11">
        <f t="shared" ref="O11:O18" si="11">SUM(L11:N11)</f>
        <v>4000</v>
      </c>
      <c r="P11" s="33">
        <f t="shared" si="8"/>
        <v>161160</v>
      </c>
      <c r="Q11" s="33">
        <f t="shared" si="9"/>
        <v>159000</v>
      </c>
      <c r="R11" s="117">
        <f t="shared" si="10"/>
        <v>15900</v>
      </c>
      <c r="S11" s="29"/>
    </row>
    <row r="12" spans="1:19" ht="21" customHeight="1">
      <c r="A12" s="16">
        <v>43663</v>
      </c>
      <c r="B12" s="5" t="s">
        <v>152</v>
      </c>
      <c r="C12" s="15" t="s">
        <v>78</v>
      </c>
      <c r="D12" s="7">
        <v>10</v>
      </c>
      <c r="E12" s="17">
        <v>108</v>
      </c>
      <c r="F12" s="11">
        <f t="shared" si="5"/>
        <v>1080</v>
      </c>
      <c r="G12" s="7">
        <v>77.5</v>
      </c>
      <c r="H12" s="8">
        <v>1000</v>
      </c>
      <c r="I12" s="8">
        <v>1000</v>
      </c>
      <c r="J12" s="11">
        <f t="shared" si="6"/>
        <v>77500</v>
      </c>
      <c r="K12" s="11">
        <f t="shared" si="7"/>
        <v>77500</v>
      </c>
      <c r="L12" s="18">
        <v>1000</v>
      </c>
      <c r="M12" s="18">
        <v>1000</v>
      </c>
      <c r="N12" s="18">
        <v>1000</v>
      </c>
      <c r="O12" s="11">
        <f t="shared" si="11"/>
        <v>3000</v>
      </c>
      <c r="P12" s="33">
        <f t="shared" si="8"/>
        <v>81580</v>
      </c>
      <c r="Q12" s="33">
        <f t="shared" si="9"/>
        <v>80500</v>
      </c>
      <c r="R12" s="117">
        <f t="shared" si="10"/>
        <v>8050</v>
      </c>
      <c r="S12" s="29"/>
    </row>
    <row r="13" spans="1:19" ht="21" customHeight="1">
      <c r="A13" s="16">
        <v>43693</v>
      </c>
      <c r="B13" s="5" t="s">
        <v>153</v>
      </c>
      <c r="C13" s="15" t="s">
        <v>78</v>
      </c>
      <c r="D13" s="7">
        <v>10</v>
      </c>
      <c r="E13" s="17">
        <v>108</v>
      </c>
      <c r="F13" s="11">
        <f t="shared" si="5"/>
        <v>1080</v>
      </c>
      <c r="G13" s="7">
        <v>77.5</v>
      </c>
      <c r="H13" s="8">
        <v>1000</v>
      </c>
      <c r="I13" s="8">
        <v>1000</v>
      </c>
      <c r="J13" s="11">
        <f t="shared" si="6"/>
        <v>77500</v>
      </c>
      <c r="K13" s="11">
        <f t="shared" si="7"/>
        <v>77500</v>
      </c>
      <c r="L13" s="18">
        <v>1000</v>
      </c>
      <c r="M13" s="18">
        <v>1000</v>
      </c>
      <c r="N13" s="18">
        <v>1000</v>
      </c>
      <c r="O13" s="11">
        <f t="shared" si="11"/>
        <v>3000</v>
      </c>
      <c r="P13" s="33">
        <f t="shared" si="8"/>
        <v>81580</v>
      </c>
      <c r="Q13" s="33">
        <f t="shared" si="9"/>
        <v>80500</v>
      </c>
      <c r="R13" s="117">
        <f t="shared" si="10"/>
        <v>8050</v>
      </c>
      <c r="S13" s="29"/>
    </row>
    <row r="14" spans="1:19" ht="21" customHeight="1">
      <c r="A14" s="16">
        <v>43725</v>
      </c>
      <c r="B14" s="5" t="s">
        <v>154</v>
      </c>
      <c r="C14" s="15" t="s">
        <v>78</v>
      </c>
      <c r="D14" s="7">
        <v>10</v>
      </c>
      <c r="E14" s="17">
        <v>108</v>
      </c>
      <c r="F14" s="11">
        <f t="shared" si="5"/>
        <v>1080</v>
      </c>
      <c r="G14" s="7">
        <v>77.5</v>
      </c>
      <c r="H14" s="8">
        <v>1000</v>
      </c>
      <c r="I14" s="8">
        <v>1000</v>
      </c>
      <c r="J14" s="11">
        <f t="shared" si="6"/>
        <v>77500</v>
      </c>
      <c r="K14" s="11">
        <f t="shared" si="7"/>
        <v>77500</v>
      </c>
      <c r="L14" s="18">
        <v>1000</v>
      </c>
      <c r="M14" s="18">
        <v>1000</v>
      </c>
      <c r="N14" s="18">
        <v>1000</v>
      </c>
      <c r="O14" s="11">
        <f t="shared" si="11"/>
        <v>3000</v>
      </c>
      <c r="P14" s="33">
        <f t="shared" si="8"/>
        <v>81580</v>
      </c>
      <c r="Q14" s="33">
        <f t="shared" si="9"/>
        <v>80500</v>
      </c>
      <c r="R14" s="117">
        <f t="shared" si="10"/>
        <v>8050</v>
      </c>
      <c r="S14" s="29"/>
    </row>
    <row r="15" spans="1:19" ht="21" customHeight="1">
      <c r="A15" s="16">
        <v>43755</v>
      </c>
      <c r="B15" s="5" t="s">
        <v>155</v>
      </c>
      <c r="C15" s="15" t="s">
        <v>78</v>
      </c>
      <c r="D15" s="7">
        <v>10</v>
      </c>
      <c r="E15" s="17">
        <v>108</v>
      </c>
      <c r="F15" s="11">
        <f t="shared" si="5"/>
        <v>1080</v>
      </c>
      <c r="G15" s="7">
        <v>77.5</v>
      </c>
      <c r="H15" s="8">
        <v>1000</v>
      </c>
      <c r="I15" s="8">
        <v>1000</v>
      </c>
      <c r="J15" s="11">
        <f t="shared" si="6"/>
        <v>77500</v>
      </c>
      <c r="K15" s="11">
        <f t="shared" si="7"/>
        <v>77500</v>
      </c>
      <c r="L15" s="18">
        <v>1000</v>
      </c>
      <c r="M15" s="18">
        <v>1000</v>
      </c>
      <c r="N15" s="18">
        <v>1000</v>
      </c>
      <c r="O15" s="11">
        <f t="shared" si="11"/>
        <v>3000</v>
      </c>
      <c r="P15" s="33">
        <f t="shared" si="8"/>
        <v>81580</v>
      </c>
      <c r="Q15" s="33">
        <f t="shared" si="9"/>
        <v>80500</v>
      </c>
      <c r="R15" s="117">
        <f t="shared" si="10"/>
        <v>8050</v>
      </c>
      <c r="S15" s="29"/>
    </row>
    <row r="16" spans="1:19" ht="21" customHeight="1">
      <c r="A16" s="16">
        <v>43786</v>
      </c>
      <c r="B16" s="5" t="s">
        <v>156</v>
      </c>
      <c r="C16" s="15" t="s">
        <v>78</v>
      </c>
      <c r="D16" s="7">
        <v>10</v>
      </c>
      <c r="E16" s="17">
        <v>110</v>
      </c>
      <c r="F16" s="11">
        <f t="shared" si="5"/>
        <v>1100</v>
      </c>
      <c r="G16" s="7">
        <v>77.5</v>
      </c>
      <c r="H16" s="8">
        <v>1000</v>
      </c>
      <c r="I16" s="8">
        <v>1000</v>
      </c>
      <c r="J16" s="11">
        <f t="shared" si="6"/>
        <v>77500</v>
      </c>
      <c r="K16" s="11">
        <f t="shared" si="7"/>
        <v>77500</v>
      </c>
      <c r="L16" s="18">
        <v>1000</v>
      </c>
      <c r="M16" s="18">
        <v>1000</v>
      </c>
      <c r="N16" s="18">
        <v>1000</v>
      </c>
      <c r="O16" s="11">
        <f t="shared" si="11"/>
        <v>3000</v>
      </c>
      <c r="P16" s="33">
        <f t="shared" si="8"/>
        <v>81600</v>
      </c>
      <c r="Q16" s="33">
        <f t="shared" si="9"/>
        <v>80500</v>
      </c>
      <c r="R16" s="117">
        <f t="shared" si="10"/>
        <v>8050</v>
      </c>
      <c r="S16" s="29"/>
    </row>
    <row r="17" spans="1:19" ht="21" customHeight="1">
      <c r="A17" s="16">
        <v>43815</v>
      </c>
      <c r="B17" s="5" t="s">
        <v>157</v>
      </c>
      <c r="C17" s="15" t="s">
        <v>78</v>
      </c>
      <c r="D17" s="7">
        <v>20</v>
      </c>
      <c r="E17" s="17">
        <v>110</v>
      </c>
      <c r="F17" s="11">
        <f t="shared" si="5"/>
        <v>2200</v>
      </c>
      <c r="G17" s="7">
        <v>155</v>
      </c>
      <c r="H17" s="8">
        <v>1000</v>
      </c>
      <c r="I17" s="8">
        <v>1000</v>
      </c>
      <c r="J17" s="11">
        <f t="shared" si="6"/>
        <v>155000</v>
      </c>
      <c r="K17" s="11">
        <f t="shared" si="7"/>
        <v>155000</v>
      </c>
      <c r="L17" s="18">
        <v>2000</v>
      </c>
      <c r="M17" s="18">
        <v>1000</v>
      </c>
      <c r="N17" s="18">
        <v>1000</v>
      </c>
      <c r="O17" s="11">
        <f t="shared" si="11"/>
        <v>4000</v>
      </c>
      <c r="P17" s="33">
        <f t="shared" si="8"/>
        <v>161200</v>
      </c>
      <c r="Q17" s="33">
        <f t="shared" si="9"/>
        <v>159000</v>
      </c>
      <c r="R17" s="117">
        <f t="shared" si="10"/>
        <v>15900</v>
      </c>
      <c r="S17" s="29"/>
    </row>
    <row r="18" spans="1:19" ht="21" customHeight="1">
      <c r="A18" s="16">
        <v>43847</v>
      </c>
      <c r="B18" s="5" t="s">
        <v>158</v>
      </c>
      <c r="C18" s="15" t="s">
        <v>78</v>
      </c>
      <c r="D18" s="7">
        <v>10</v>
      </c>
      <c r="E18" s="17">
        <v>110</v>
      </c>
      <c r="F18" s="11">
        <f t="shared" si="5"/>
        <v>1100</v>
      </c>
      <c r="G18" s="7">
        <v>77.5</v>
      </c>
      <c r="H18" s="8">
        <v>1000</v>
      </c>
      <c r="I18" s="8">
        <v>1000</v>
      </c>
      <c r="J18" s="11">
        <f t="shared" si="6"/>
        <v>77500</v>
      </c>
      <c r="K18" s="11">
        <f t="shared" si="7"/>
        <v>77500</v>
      </c>
      <c r="L18" s="18">
        <v>1000</v>
      </c>
      <c r="M18" s="18">
        <v>1000</v>
      </c>
      <c r="N18" s="18">
        <v>1000</v>
      </c>
      <c r="O18" s="11">
        <f t="shared" si="11"/>
        <v>3000</v>
      </c>
      <c r="P18" s="33">
        <f t="shared" si="8"/>
        <v>81600</v>
      </c>
      <c r="Q18" s="33">
        <f t="shared" si="9"/>
        <v>80500</v>
      </c>
      <c r="R18" s="117">
        <f t="shared" si="10"/>
        <v>8050</v>
      </c>
      <c r="S18" s="29"/>
    </row>
    <row r="19" spans="1:19" ht="21" customHeight="1">
      <c r="A19" s="16">
        <v>43878</v>
      </c>
      <c r="B19" s="5" t="s">
        <v>147</v>
      </c>
      <c r="C19" s="15" t="s">
        <v>78</v>
      </c>
      <c r="D19" s="7">
        <v>10</v>
      </c>
      <c r="E19" s="17">
        <v>110</v>
      </c>
      <c r="F19" s="11">
        <f t="shared" si="5"/>
        <v>1100</v>
      </c>
      <c r="G19" s="7">
        <v>77.5</v>
      </c>
      <c r="H19" s="8">
        <v>1000</v>
      </c>
      <c r="I19" s="8">
        <v>1000</v>
      </c>
      <c r="J19" s="11">
        <f t="shared" si="6"/>
        <v>77500</v>
      </c>
      <c r="K19" s="11">
        <f t="shared" si="7"/>
        <v>77500</v>
      </c>
      <c r="L19" s="18">
        <v>1000</v>
      </c>
      <c r="M19" s="18">
        <v>1000</v>
      </c>
      <c r="N19" s="18">
        <v>1000</v>
      </c>
      <c r="O19" s="11">
        <f>SUM(L19:N19)</f>
        <v>3000</v>
      </c>
      <c r="P19" s="33">
        <f t="shared" si="8"/>
        <v>81600</v>
      </c>
      <c r="Q19" s="33">
        <f t="shared" si="9"/>
        <v>80500</v>
      </c>
      <c r="R19" s="117">
        <f t="shared" si="10"/>
        <v>8050</v>
      </c>
      <c r="S19" s="29"/>
    </row>
    <row r="20" spans="1:19" ht="21" customHeight="1">
      <c r="A20" s="16">
        <v>43907</v>
      </c>
      <c r="B20" s="5" t="s">
        <v>148</v>
      </c>
      <c r="C20" s="15" t="s">
        <v>78</v>
      </c>
      <c r="D20" s="7">
        <v>10</v>
      </c>
      <c r="E20" s="17">
        <v>110</v>
      </c>
      <c r="F20" s="11">
        <f t="shared" si="5"/>
        <v>1100</v>
      </c>
      <c r="G20" s="7">
        <v>77.5</v>
      </c>
      <c r="H20" s="8">
        <v>1000</v>
      </c>
      <c r="I20" s="8">
        <v>1000</v>
      </c>
      <c r="J20" s="11">
        <f t="shared" si="6"/>
        <v>77500</v>
      </c>
      <c r="K20" s="11">
        <f t="shared" si="7"/>
        <v>77500</v>
      </c>
      <c r="L20" s="18">
        <v>1000</v>
      </c>
      <c r="M20" s="18">
        <v>1000</v>
      </c>
      <c r="N20" s="18">
        <v>1000</v>
      </c>
      <c r="O20" s="11">
        <f>SUM(L20:N20)</f>
        <v>3000</v>
      </c>
      <c r="P20" s="33">
        <f t="shared" si="8"/>
        <v>81600</v>
      </c>
      <c r="Q20" s="33">
        <f t="shared" si="9"/>
        <v>80500</v>
      </c>
      <c r="R20" s="117">
        <f t="shared" si="10"/>
        <v>8050</v>
      </c>
      <c r="S20" s="29"/>
    </row>
    <row r="21" spans="1:19" ht="21" customHeight="1">
      <c r="A21" s="16">
        <v>43938</v>
      </c>
      <c r="B21" s="5" t="s">
        <v>149</v>
      </c>
      <c r="C21" s="15" t="s">
        <v>78</v>
      </c>
      <c r="D21" s="7">
        <v>10</v>
      </c>
      <c r="E21" s="17">
        <v>110</v>
      </c>
      <c r="F21" s="11">
        <f t="shared" si="5"/>
        <v>1100</v>
      </c>
      <c r="G21" s="7">
        <v>77.5</v>
      </c>
      <c r="H21" s="8">
        <v>1000</v>
      </c>
      <c r="I21" s="8">
        <v>1000</v>
      </c>
      <c r="J21" s="11">
        <f t="shared" si="6"/>
        <v>77500</v>
      </c>
      <c r="K21" s="11">
        <f t="shared" si="7"/>
        <v>77500</v>
      </c>
      <c r="L21" s="18">
        <v>1000</v>
      </c>
      <c r="M21" s="18">
        <v>1000</v>
      </c>
      <c r="N21" s="18">
        <v>1000</v>
      </c>
      <c r="O21" s="11">
        <f>SUM(L21:N21)</f>
        <v>3000</v>
      </c>
      <c r="P21" s="33">
        <f t="shared" si="8"/>
        <v>81600</v>
      </c>
      <c r="Q21" s="33">
        <f t="shared" si="9"/>
        <v>80500</v>
      </c>
      <c r="R21" s="117">
        <f t="shared" si="10"/>
        <v>8050</v>
      </c>
      <c r="S21" s="29"/>
    </row>
    <row r="22" spans="1:19" ht="21" customHeight="1">
      <c r="A22" s="16" t="s">
        <v>83</v>
      </c>
      <c r="B22" s="5" t="s">
        <v>85</v>
      </c>
      <c r="C22" s="15" t="s">
        <v>80</v>
      </c>
      <c r="D22" s="32"/>
      <c r="E22" s="17"/>
      <c r="F22" s="11">
        <f t="shared" si="5"/>
        <v>0</v>
      </c>
      <c r="G22" s="7">
        <v>50</v>
      </c>
      <c r="H22" s="8">
        <f>【参考】単価計算!$R$10</f>
        <v>1967</v>
      </c>
      <c r="I22" s="8">
        <f>【参考】単価計算!$S$10</f>
        <v>1934</v>
      </c>
      <c r="J22" s="11">
        <f t="shared" si="6"/>
        <v>98350</v>
      </c>
      <c r="K22" s="11">
        <f t="shared" si="7"/>
        <v>96700</v>
      </c>
      <c r="L22" s="18"/>
      <c r="M22" s="17"/>
      <c r="N22" s="17"/>
      <c r="O22" s="11">
        <f t="shared" ref="O22" si="12">SUM(L22:N22)</f>
        <v>0</v>
      </c>
      <c r="P22" s="33">
        <f t="shared" si="8"/>
        <v>98350</v>
      </c>
      <c r="Q22" s="33">
        <f t="shared" si="9"/>
        <v>96700</v>
      </c>
      <c r="R22" s="117">
        <f t="shared" si="10"/>
        <v>9670</v>
      </c>
      <c r="S22" s="29" t="s">
        <v>86</v>
      </c>
    </row>
    <row r="23" spans="1:19" ht="21" customHeight="1">
      <c r="A23" s="28" t="s">
        <v>33</v>
      </c>
      <c r="B23" s="12"/>
      <c r="C23" s="30"/>
      <c r="D23" s="10"/>
      <c r="E23" s="11"/>
      <c r="F23" s="11">
        <f>SUBTOTAL(9,F10:F22)</f>
        <v>15260</v>
      </c>
      <c r="G23" s="10"/>
      <c r="H23" s="11"/>
      <c r="I23" s="11"/>
      <c r="J23" s="11">
        <f>SUBTOTAL(9,J10:J22)</f>
        <v>1183350</v>
      </c>
      <c r="K23" s="11">
        <f t="shared" ref="K23:P23" si="13">SUBTOTAL(9,K10:K22)</f>
        <v>1181700</v>
      </c>
      <c r="L23" s="11">
        <f t="shared" si="13"/>
        <v>14000</v>
      </c>
      <c r="M23" s="11">
        <f t="shared" si="13"/>
        <v>12000</v>
      </c>
      <c r="N23" s="11">
        <f t="shared" si="13"/>
        <v>12000</v>
      </c>
      <c r="O23" s="11">
        <f t="shared" si="13"/>
        <v>38000</v>
      </c>
      <c r="P23" s="34">
        <f t="shared" si="13"/>
        <v>1236610</v>
      </c>
      <c r="Q23" s="34">
        <f>SUBTOTAL(9,Q10:Q22)</f>
        <v>1219700</v>
      </c>
      <c r="R23" s="11">
        <f>SUBTOTAL(9,R10:R22)</f>
        <v>121970</v>
      </c>
      <c r="S23" s="31"/>
    </row>
    <row r="24" spans="1:19" ht="21" customHeight="1">
      <c r="A24" s="39" t="s">
        <v>87</v>
      </c>
      <c r="B24" s="35"/>
      <c r="C24" s="36"/>
      <c r="D24" s="37"/>
      <c r="E24" s="34"/>
      <c r="F24" s="34">
        <f>SUBTOTAL(9,F6:F23)</f>
        <v>15260</v>
      </c>
      <c r="G24" s="37"/>
      <c r="H24" s="34"/>
      <c r="I24" s="34"/>
      <c r="J24" s="34">
        <f t="shared" ref="J24:R24" si="14">SUBTOTAL(9,J6:J23)</f>
        <v>1821390</v>
      </c>
      <c r="K24" s="34">
        <f t="shared" si="14"/>
        <v>1804020</v>
      </c>
      <c r="L24" s="34">
        <f t="shared" si="14"/>
        <v>14000</v>
      </c>
      <c r="M24" s="34">
        <f t="shared" si="14"/>
        <v>12000</v>
      </c>
      <c r="N24" s="34">
        <f t="shared" si="14"/>
        <v>12000</v>
      </c>
      <c r="O24" s="34">
        <f t="shared" si="14"/>
        <v>38000</v>
      </c>
      <c r="P24" s="34">
        <f t="shared" si="14"/>
        <v>1874650</v>
      </c>
      <c r="Q24" s="34">
        <f t="shared" si="14"/>
        <v>1842020</v>
      </c>
      <c r="R24" s="34">
        <f t="shared" si="14"/>
        <v>184202</v>
      </c>
      <c r="S24" s="38"/>
    </row>
    <row r="26" spans="1:19">
      <c r="A26" t="s">
        <v>79</v>
      </c>
    </row>
  </sheetData>
  <protectedRanges>
    <protectedRange sqref="B23:E23 F10:F21 J10:K21 B9:E9 S9 S10:S21 G9:I9 G23:I23 O10:O21 S23" name="範囲2_6"/>
    <protectedRange sqref="C10:C21" name="範囲2_1_3_1"/>
    <protectedRange sqref="A9" name="範囲2_2_1"/>
    <protectedRange sqref="A23" name="範囲2_3_1"/>
    <protectedRange sqref="F9" name="範囲2_5_1"/>
    <protectedRange sqref="J9:K9" name="範囲2_7_1"/>
    <protectedRange sqref="L9:O9" name="範囲2_8_1"/>
    <protectedRange sqref="F23 J23:O23" name="範囲2_9_1"/>
    <protectedRange sqref="A10:A21" name="範囲2_1_5_1"/>
    <protectedRange sqref="B10:B21" name="範囲2_1_1_1_1"/>
    <protectedRange sqref="D10:D21" name="範囲2_6_1"/>
    <protectedRange sqref="E10:E21" name="範囲2_14"/>
    <protectedRange sqref="H10:I21" name="範囲2_15"/>
    <protectedRange sqref="G11" name="範囲2_13_1_1"/>
    <protectedRange sqref="G10 G12:G21" name="範囲2_1_4_1"/>
    <protectedRange sqref="L10:N21" name="範囲2_16"/>
    <protectedRange sqref="D22:O22 S22" name="範囲2_17"/>
    <protectedRange sqref="A22" name="範囲2_1_6"/>
    <protectedRange sqref="B22" name="範囲2_1_1_2"/>
    <protectedRange sqref="C22" name="範囲2_1_3_2"/>
    <protectedRange sqref="P9:Q9" name="範囲2_9"/>
    <protectedRange sqref="R9" name="範囲2_8_2"/>
    <protectedRange sqref="P10:Q22" name="範囲2_2"/>
    <protectedRange sqref="R10:R22" name="範囲2_17_2"/>
    <protectedRange sqref="P23:Q23" name="範囲2_8_3"/>
    <protectedRange sqref="R23" name="範囲2_8_2_2"/>
    <protectedRange sqref="D6:S8" name="範囲2_5"/>
    <protectedRange sqref="A6:A8" name="範囲2_1_5_3"/>
    <protectedRange sqref="B6:B8" name="範囲2_1_1_1_3"/>
    <protectedRange sqref="C6:C8" name="範囲2_1_2_1_2"/>
  </protectedRanges>
  <phoneticPr fontId="2"/>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26"/>
  <sheetViews>
    <sheetView view="pageBreakPreview" zoomScale="85" zoomScaleNormal="85" zoomScaleSheetLayoutView="85" workbookViewId="0"/>
  </sheetViews>
  <sheetFormatPr defaultRowHeight="13.5"/>
  <cols>
    <col min="1" max="1" width="11.5" customWidth="1"/>
    <col min="2" max="2" width="11.75" customWidth="1"/>
    <col min="3" max="3" width="11" bestFit="1" customWidth="1"/>
    <col min="4" max="8" width="9.25" customWidth="1"/>
    <col min="9" max="13" width="10.625" customWidth="1"/>
    <col min="14" max="15" width="11.5" customWidth="1"/>
    <col min="16" max="16" width="12.125" customWidth="1"/>
  </cols>
  <sheetData>
    <row r="1" spans="1:19" ht="18.75">
      <c r="A1" s="19" t="s">
        <v>89</v>
      </c>
      <c r="B1" s="1"/>
      <c r="C1" s="1"/>
      <c r="D1" s="1"/>
      <c r="E1" s="1"/>
      <c r="F1" s="1"/>
      <c r="G1" s="1"/>
      <c r="H1" s="1"/>
      <c r="I1" s="1"/>
      <c r="J1" s="1"/>
      <c r="K1" s="1"/>
      <c r="L1" s="1"/>
      <c r="M1" s="1"/>
      <c r="N1" s="1"/>
      <c r="O1" s="1"/>
      <c r="P1" s="1"/>
      <c r="Q1" s="1"/>
      <c r="R1" s="1"/>
      <c r="S1" s="1"/>
    </row>
    <row r="2" spans="1:19" ht="18.75">
      <c r="A2" s="19" t="s">
        <v>90</v>
      </c>
      <c r="B2" s="1"/>
      <c r="C2" s="1"/>
      <c r="D2" s="1"/>
      <c r="E2" s="1"/>
      <c r="F2" s="1"/>
      <c r="G2" s="1"/>
      <c r="H2" s="1"/>
      <c r="I2" s="1"/>
      <c r="J2" s="1"/>
      <c r="K2" s="1"/>
      <c r="L2" s="1"/>
      <c r="M2" s="1"/>
      <c r="N2" s="1"/>
      <c r="O2" s="1"/>
      <c r="P2" s="1"/>
      <c r="Q2" s="1"/>
      <c r="R2" s="1"/>
      <c r="S2" s="1"/>
    </row>
    <row r="3" spans="1:19" ht="18.75">
      <c r="A3" s="19" t="s">
        <v>88</v>
      </c>
      <c r="B3" s="1"/>
      <c r="C3" s="1"/>
      <c r="D3" s="1"/>
      <c r="E3" s="1"/>
      <c r="F3" s="1"/>
      <c r="G3" s="1"/>
      <c r="H3" s="1"/>
      <c r="I3" s="1"/>
      <c r="J3" s="1"/>
      <c r="K3" s="1"/>
      <c r="L3" s="1"/>
      <c r="M3" s="1"/>
      <c r="N3" s="1"/>
      <c r="O3" s="1"/>
      <c r="P3" s="1"/>
      <c r="Q3" s="1"/>
      <c r="R3" s="1"/>
      <c r="S3" s="1"/>
    </row>
    <row r="4" spans="1:19">
      <c r="A4" s="1"/>
      <c r="B4" s="1"/>
      <c r="C4" s="1"/>
      <c r="D4" s="1"/>
      <c r="E4" s="1"/>
      <c r="F4" s="1"/>
      <c r="G4" s="1"/>
      <c r="H4" s="1"/>
      <c r="I4" s="1"/>
      <c r="J4" s="1"/>
      <c r="K4" s="1"/>
      <c r="L4" s="1"/>
      <c r="M4" s="1"/>
      <c r="N4" s="1"/>
      <c r="O4" s="1"/>
      <c r="P4" s="1"/>
      <c r="Q4" s="1"/>
      <c r="R4" s="1"/>
      <c r="S4" s="1"/>
    </row>
    <row r="5" spans="1:19" ht="55.5" customHeight="1">
      <c r="A5" s="20" t="s">
        <v>65</v>
      </c>
      <c r="B5" s="173" t="s">
        <v>123</v>
      </c>
      <c r="C5" s="174"/>
      <c r="D5" s="174"/>
      <c r="E5" s="174"/>
      <c r="F5" s="174"/>
      <c r="G5" s="174"/>
      <c r="H5" s="175"/>
      <c r="I5" s="21"/>
      <c r="J5" s="22"/>
      <c r="K5" s="22"/>
      <c r="L5" s="22"/>
      <c r="M5" s="22"/>
      <c r="N5" s="22"/>
      <c r="O5" s="22"/>
      <c r="P5" s="22"/>
      <c r="Q5" s="22"/>
      <c r="R5" s="22"/>
      <c r="S5" s="22"/>
    </row>
    <row r="6" spans="1:19">
      <c r="A6" s="1"/>
      <c r="B6" s="1"/>
      <c r="C6" s="1"/>
      <c r="D6" s="1"/>
      <c r="E6" s="1"/>
      <c r="F6" s="1"/>
      <c r="G6" s="1"/>
      <c r="H6" s="1"/>
      <c r="I6" s="1"/>
      <c r="J6" s="1"/>
      <c r="K6" s="1"/>
      <c r="L6" s="1"/>
      <c r="M6" s="1"/>
      <c r="N6" s="1"/>
      <c r="O6" s="1"/>
      <c r="P6" s="1"/>
      <c r="Q6" s="1"/>
      <c r="R6" s="1"/>
      <c r="S6" s="1"/>
    </row>
    <row r="7" spans="1:19" ht="14.25" thickBot="1">
      <c r="A7" s="1" t="s">
        <v>59</v>
      </c>
      <c r="B7" s="1"/>
      <c r="C7" s="1"/>
      <c r="D7" s="1"/>
      <c r="E7" s="1"/>
      <c r="F7" s="1"/>
      <c r="G7" s="1"/>
      <c r="H7" s="1"/>
      <c r="I7" s="1"/>
      <c r="J7" s="1"/>
      <c r="K7" s="1"/>
      <c r="L7" s="1"/>
      <c r="M7" s="1"/>
      <c r="N7" s="1"/>
      <c r="O7" s="1"/>
      <c r="P7" s="1"/>
      <c r="Q7" s="1"/>
      <c r="R7" s="1"/>
      <c r="S7" s="1"/>
    </row>
    <row r="8" spans="1:19" ht="61.9" customHeight="1" thickTop="1">
      <c r="A8" s="23" t="s">
        <v>60</v>
      </c>
      <c r="B8" s="2" t="s">
        <v>61</v>
      </c>
      <c r="C8" s="4" t="s">
        <v>67</v>
      </c>
      <c r="D8" s="4" t="s">
        <v>62</v>
      </c>
      <c r="E8" s="4" t="s">
        <v>68</v>
      </c>
      <c r="F8" s="4" t="s">
        <v>69</v>
      </c>
      <c r="G8" s="4" t="s">
        <v>70</v>
      </c>
      <c r="H8" s="4" t="s">
        <v>73</v>
      </c>
      <c r="I8" s="4" t="s">
        <v>182</v>
      </c>
      <c r="J8" s="4" t="s">
        <v>74</v>
      </c>
      <c r="K8" s="4" t="s">
        <v>75</v>
      </c>
      <c r="L8" s="4" t="s">
        <v>76</v>
      </c>
      <c r="M8" s="4" t="s">
        <v>71</v>
      </c>
      <c r="N8" s="4" t="s">
        <v>124</v>
      </c>
      <c r="O8" s="4" t="s">
        <v>72</v>
      </c>
      <c r="P8" s="4" t="s">
        <v>125</v>
      </c>
      <c r="Q8" s="107" t="s">
        <v>63</v>
      </c>
      <c r="R8" s="108" t="s">
        <v>64</v>
      </c>
      <c r="S8" s="109" t="s">
        <v>72</v>
      </c>
    </row>
    <row r="9" spans="1:19" ht="49.15" customHeight="1">
      <c r="A9" s="24" t="s">
        <v>189</v>
      </c>
      <c r="B9" s="6" t="s">
        <v>66</v>
      </c>
      <c r="C9" s="8">
        <v>6000000</v>
      </c>
      <c r="D9" s="8">
        <v>238320</v>
      </c>
      <c r="E9" s="8">
        <v>900000</v>
      </c>
      <c r="F9" s="8">
        <v>288000</v>
      </c>
      <c r="G9" s="8">
        <v>120000</v>
      </c>
      <c r="H9" s="8">
        <v>1725000</v>
      </c>
      <c r="I9" s="8">
        <v>95000</v>
      </c>
      <c r="J9" s="9">
        <v>100000</v>
      </c>
      <c r="K9" s="8">
        <v>72000</v>
      </c>
      <c r="L9" s="8">
        <v>96000</v>
      </c>
      <c r="M9" s="8">
        <v>96000</v>
      </c>
      <c r="N9" s="11">
        <f>SUM(C9:M9)</f>
        <v>9730320</v>
      </c>
      <c r="O9" s="11">
        <f>N9-D9</f>
        <v>9492000</v>
      </c>
      <c r="P9" s="9">
        <f>SUM($P$15:$P$26)</f>
        <v>244</v>
      </c>
      <c r="Q9" s="110">
        <f>P9*7.5</f>
        <v>1830</v>
      </c>
      <c r="R9" s="111">
        <f>ROUNDDOWN(N9/Q9,0)</f>
        <v>5317</v>
      </c>
      <c r="S9" s="112">
        <f>ROUNDDOWN(O9/Q9,0)</f>
        <v>5186</v>
      </c>
    </row>
    <row r="10" spans="1:19" ht="36.75" customHeight="1">
      <c r="A10" s="5" t="s">
        <v>77</v>
      </c>
      <c r="B10" s="15" t="s">
        <v>80</v>
      </c>
      <c r="C10" s="8">
        <v>2700000</v>
      </c>
      <c r="D10" s="8">
        <v>60000</v>
      </c>
      <c r="E10" s="8">
        <v>0</v>
      </c>
      <c r="F10" s="8">
        <v>0</v>
      </c>
      <c r="G10" s="8">
        <v>0</v>
      </c>
      <c r="H10" s="8">
        <v>675000</v>
      </c>
      <c r="I10" s="8">
        <v>30000</v>
      </c>
      <c r="J10" s="9">
        <v>40000</v>
      </c>
      <c r="K10" s="8">
        <v>25000</v>
      </c>
      <c r="L10" s="8">
        <v>40000</v>
      </c>
      <c r="M10" s="8">
        <v>30000</v>
      </c>
      <c r="N10" s="11">
        <f>SUM(C10:M10)</f>
        <v>3600000</v>
      </c>
      <c r="O10" s="11">
        <f>N10-D10</f>
        <v>3540000</v>
      </c>
      <c r="P10" s="9">
        <f>SUM($P$15:$P$26)</f>
        <v>244</v>
      </c>
      <c r="Q10" s="110">
        <f>P10*7.5</f>
        <v>1830</v>
      </c>
      <c r="R10" s="111">
        <f>ROUNDDOWN(N10/Q10,0)</f>
        <v>1967</v>
      </c>
      <c r="S10" s="112">
        <f>ROUNDDOWN(O10/Q10,0)</f>
        <v>1934</v>
      </c>
    </row>
    <row r="11" spans="1:19" ht="36.75" customHeight="1">
      <c r="A11" s="14"/>
      <c r="B11" s="13"/>
      <c r="C11" s="8"/>
      <c r="D11" s="17"/>
      <c r="E11" s="8"/>
      <c r="F11" s="8"/>
      <c r="G11" s="8"/>
      <c r="H11" s="8"/>
      <c r="I11" s="17"/>
      <c r="J11" s="18"/>
      <c r="K11" s="17"/>
      <c r="L11" s="17"/>
      <c r="M11" s="17"/>
      <c r="N11" s="11"/>
      <c r="O11" s="11"/>
      <c r="P11" s="18"/>
      <c r="Q11" s="113"/>
      <c r="R11" s="111"/>
      <c r="S11" s="112"/>
    </row>
    <row r="12" spans="1:19" ht="36.75" customHeight="1" thickBot="1">
      <c r="A12" s="14"/>
      <c r="B12" s="13"/>
      <c r="C12" s="8"/>
      <c r="D12" s="17"/>
      <c r="E12" s="8"/>
      <c r="F12" s="8"/>
      <c r="G12" s="8"/>
      <c r="H12" s="8"/>
      <c r="I12" s="17"/>
      <c r="J12" s="18"/>
      <c r="K12" s="17"/>
      <c r="L12" s="17"/>
      <c r="M12" s="17"/>
      <c r="N12" s="11"/>
      <c r="O12" s="11"/>
      <c r="P12" s="18"/>
      <c r="Q12" s="113"/>
      <c r="R12" s="114"/>
      <c r="S12" s="112"/>
    </row>
    <row r="13" spans="1:19" ht="14.25" thickTop="1"/>
    <row r="14" spans="1:19">
      <c r="A14" t="s">
        <v>121</v>
      </c>
      <c r="O14" s="25" t="s">
        <v>126</v>
      </c>
      <c r="P14" s="26"/>
    </row>
    <row r="15" spans="1:19">
      <c r="A15" t="s">
        <v>122</v>
      </c>
      <c r="O15" s="27" t="s">
        <v>190</v>
      </c>
      <c r="P15" s="25">
        <v>21</v>
      </c>
    </row>
    <row r="16" spans="1:19">
      <c r="O16" s="27" t="s">
        <v>191</v>
      </c>
      <c r="P16" s="25">
        <v>21</v>
      </c>
    </row>
    <row r="17" spans="15:16">
      <c r="O17" s="27" t="s">
        <v>192</v>
      </c>
      <c r="P17" s="25">
        <v>20</v>
      </c>
    </row>
    <row r="18" spans="15:16">
      <c r="O18" s="27" t="s">
        <v>193</v>
      </c>
      <c r="P18" s="25">
        <v>22</v>
      </c>
    </row>
    <row r="19" spans="15:16">
      <c r="O19" s="27" t="s">
        <v>194</v>
      </c>
      <c r="P19" s="25">
        <v>22</v>
      </c>
    </row>
    <row r="20" spans="15:16">
      <c r="O20" s="27" t="s">
        <v>195</v>
      </c>
      <c r="P20" s="25">
        <v>19</v>
      </c>
    </row>
    <row r="21" spans="15:16">
      <c r="O21" s="27" t="s">
        <v>196</v>
      </c>
      <c r="P21" s="25">
        <v>22</v>
      </c>
    </row>
    <row r="22" spans="15:16">
      <c r="O22" s="27" t="s">
        <v>197</v>
      </c>
      <c r="P22" s="25">
        <v>20</v>
      </c>
    </row>
    <row r="23" spans="15:16">
      <c r="O23" s="27" t="s">
        <v>198</v>
      </c>
      <c r="P23" s="25">
        <v>19</v>
      </c>
    </row>
    <row r="24" spans="15:16">
      <c r="O24" s="27" t="s">
        <v>199</v>
      </c>
      <c r="P24" s="25">
        <v>19</v>
      </c>
    </row>
    <row r="25" spans="15:16">
      <c r="O25" s="27" t="s">
        <v>200</v>
      </c>
      <c r="P25" s="25">
        <v>19</v>
      </c>
    </row>
    <row r="26" spans="15:16">
      <c r="O26" s="27" t="s">
        <v>201</v>
      </c>
      <c r="P26" s="25">
        <v>20</v>
      </c>
    </row>
  </sheetData>
  <protectedRanges>
    <protectedRange sqref="A9:S9 A11:S12 A10 C10:S10" name="範囲2"/>
    <protectedRange sqref="B10" name="範囲2_1_3_2"/>
  </protectedRanges>
  <mergeCells count="1">
    <mergeCell ref="B5:H5"/>
  </mergeCells>
  <phoneticPr fontId="2"/>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864B2-9638-4316-AE1B-B7C7721BD139}">
  <dimension ref="A1:M16"/>
  <sheetViews>
    <sheetView zoomScaleNormal="100" zoomScaleSheetLayoutView="100" workbookViewId="0"/>
  </sheetViews>
  <sheetFormatPr defaultRowHeight="13.5"/>
  <cols>
    <col min="1" max="2" width="8.625" style="131" customWidth="1"/>
    <col min="3" max="3" width="16.375" customWidth="1"/>
    <col min="4" max="4" width="14.125" customWidth="1"/>
    <col min="5" max="5" width="22.375" customWidth="1"/>
    <col min="6" max="6" width="13.5" customWidth="1"/>
    <col min="7" max="7" width="14.875" customWidth="1"/>
    <col min="8" max="8" width="11.375" style="130" customWidth="1"/>
    <col min="9" max="9" width="12.75" customWidth="1"/>
    <col min="10" max="10" width="8.625" style="131" customWidth="1"/>
    <col min="11" max="11" width="8.625" style="130" customWidth="1"/>
    <col min="12" max="12" width="11" customWidth="1"/>
  </cols>
  <sheetData>
    <row r="1" spans="1:13" ht="17.25">
      <c r="A1" s="168" t="s">
        <v>229</v>
      </c>
      <c r="B1" s="168"/>
      <c r="C1" s="1"/>
      <c r="D1" s="1"/>
      <c r="E1" s="1"/>
      <c r="F1" s="1"/>
      <c r="G1" s="1"/>
      <c r="H1" s="166"/>
      <c r="I1" s="1"/>
      <c r="J1" s="167"/>
      <c r="K1" s="166"/>
    </row>
    <row r="2" spans="1:13">
      <c r="A2" s="167"/>
      <c r="B2" s="167"/>
      <c r="C2" s="1"/>
      <c r="D2" s="1"/>
      <c r="E2" s="1"/>
      <c r="F2" s="1"/>
      <c r="G2" s="1"/>
      <c r="H2" s="166"/>
      <c r="I2" s="1"/>
      <c r="J2" s="167"/>
      <c r="K2" s="166"/>
    </row>
    <row r="3" spans="1:13" ht="81">
      <c r="A3" s="165" t="s">
        <v>228</v>
      </c>
      <c r="B3" s="165" t="s">
        <v>227</v>
      </c>
      <c r="C3" s="23" t="s">
        <v>226</v>
      </c>
      <c r="D3" s="2" t="s">
        <v>225</v>
      </c>
      <c r="E3" s="3" t="s">
        <v>230</v>
      </c>
      <c r="F3" s="4" t="s">
        <v>224</v>
      </c>
      <c r="G3" s="4" t="s">
        <v>223</v>
      </c>
      <c r="H3" s="163" t="s">
        <v>222</v>
      </c>
      <c r="I3" s="4" t="s">
        <v>221</v>
      </c>
      <c r="J3" s="164" t="s">
        <v>220</v>
      </c>
      <c r="K3" s="163" t="s">
        <v>219</v>
      </c>
      <c r="L3" s="164" t="s">
        <v>231</v>
      </c>
    </row>
    <row r="4" spans="1:13" ht="21" customHeight="1">
      <c r="A4" s="153" t="s">
        <v>218</v>
      </c>
      <c r="B4" s="152"/>
      <c r="C4" s="151"/>
      <c r="D4" s="150"/>
      <c r="E4" s="149"/>
      <c r="F4" s="147"/>
      <c r="G4" s="147"/>
      <c r="H4" s="148"/>
      <c r="I4" s="147"/>
      <c r="J4" s="146"/>
      <c r="K4" s="145"/>
      <c r="L4" s="25"/>
    </row>
    <row r="5" spans="1:13" s="154" customFormat="1" ht="21" customHeight="1">
      <c r="A5" s="162">
        <v>44114</v>
      </c>
      <c r="B5" s="162">
        <v>44116</v>
      </c>
      <c r="C5" s="161" t="s">
        <v>217</v>
      </c>
      <c r="D5" s="161" t="s">
        <v>213</v>
      </c>
      <c r="E5" s="160" t="s">
        <v>216</v>
      </c>
      <c r="F5" s="159" t="s">
        <v>215</v>
      </c>
      <c r="G5" s="159" t="s">
        <v>214</v>
      </c>
      <c r="H5" s="156">
        <v>80000</v>
      </c>
      <c r="I5" s="158" t="s">
        <v>213</v>
      </c>
      <c r="J5" s="157">
        <v>44165</v>
      </c>
      <c r="K5" s="156">
        <v>0</v>
      </c>
      <c r="L5" s="169"/>
      <c r="M5" s="155" t="s">
        <v>212</v>
      </c>
    </row>
    <row r="6" spans="1:13" ht="21" customHeight="1">
      <c r="A6" s="144"/>
      <c r="B6" s="144"/>
      <c r="C6" s="143"/>
      <c r="D6" s="142"/>
      <c r="E6" s="32"/>
      <c r="F6" s="17"/>
      <c r="G6" s="8"/>
      <c r="H6" s="140"/>
      <c r="I6" s="116"/>
      <c r="J6" s="141"/>
      <c r="K6" s="140"/>
      <c r="L6" s="25"/>
    </row>
    <row r="7" spans="1:13" ht="21" customHeight="1">
      <c r="A7" s="144"/>
      <c r="B7" s="144"/>
      <c r="C7" s="143"/>
      <c r="D7" s="142"/>
      <c r="E7" s="32"/>
      <c r="F7" s="17"/>
      <c r="G7" s="8"/>
      <c r="H7" s="140"/>
      <c r="I7" s="116"/>
      <c r="J7" s="141"/>
      <c r="K7" s="140"/>
      <c r="L7" s="25"/>
    </row>
    <row r="8" spans="1:13" ht="21" customHeight="1">
      <c r="A8" s="153" t="s">
        <v>211</v>
      </c>
      <c r="B8" s="152"/>
      <c r="C8" s="151"/>
      <c r="D8" s="150"/>
      <c r="E8" s="149"/>
      <c r="F8" s="147"/>
      <c r="G8" s="147"/>
      <c r="H8" s="148"/>
      <c r="I8" s="147"/>
      <c r="J8" s="146"/>
      <c r="K8" s="145"/>
      <c r="L8" s="25"/>
    </row>
    <row r="9" spans="1:13" ht="21" customHeight="1">
      <c r="A9" s="144"/>
      <c r="B9" s="144"/>
      <c r="C9" s="143"/>
      <c r="D9" s="142"/>
      <c r="E9" s="32"/>
      <c r="F9" s="17"/>
      <c r="G9" s="8"/>
      <c r="H9" s="140"/>
      <c r="I9" s="116"/>
      <c r="J9" s="141"/>
      <c r="K9" s="140"/>
      <c r="L9" s="25"/>
    </row>
    <row r="10" spans="1:13" ht="21" customHeight="1">
      <c r="A10" s="144"/>
      <c r="B10" s="144"/>
      <c r="C10" s="143"/>
      <c r="D10" s="142"/>
      <c r="E10" s="32"/>
      <c r="F10" s="17"/>
      <c r="G10" s="8"/>
      <c r="H10" s="140"/>
      <c r="I10" s="116"/>
      <c r="J10" s="141"/>
      <c r="K10" s="140"/>
      <c r="L10" s="25"/>
    </row>
    <row r="11" spans="1:13" s="132" customFormat="1" ht="21" customHeight="1">
      <c r="A11" s="139" t="s">
        <v>209</v>
      </c>
      <c r="B11" s="139"/>
      <c r="C11" s="138"/>
      <c r="D11" s="137"/>
      <c r="E11" s="136"/>
      <c r="F11" s="135"/>
      <c r="G11" s="135"/>
      <c r="H11" s="133">
        <f>SUBTOTAL(9,H5:H10)</f>
        <v>80000</v>
      </c>
      <c r="I11" s="134"/>
      <c r="J11" s="134"/>
      <c r="K11" s="133">
        <f>SUM(K4:K7)</f>
        <v>0</v>
      </c>
      <c r="L11" s="170"/>
    </row>
    <row r="12" spans="1:13" ht="21" customHeight="1">
      <c r="A12" s="153" t="s">
        <v>210</v>
      </c>
      <c r="B12" s="152"/>
      <c r="C12" s="151"/>
      <c r="D12" s="150"/>
      <c r="E12" s="149"/>
      <c r="F12" s="147"/>
      <c r="G12" s="147"/>
      <c r="H12" s="148"/>
      <c r="I12" s="147"/>
      <c r="J12" s="146"/>
      <c r="K12" s="145"/>
      <c r="L12" s="25"/>
    </row>
    <row r="13" spans="1:13" ht="21" customHeight="1">
      <c r="A13" s="144"/>
      <c r="B13" s="144"/>
      <c r="C13" s="143"/>
      <c r="D13" s="142"/>
      <c r="E13" s="32"/>
      <c r="F13" s="17"/>
      <c r="G13" s="8"/>
      <c r="H13" s="140"/>
      <c r="I13" s="116"/>
      <c r="J13" s="141"/>
      <c r="K13" s="140"/>
      <c r="L13" s="25"/>
    </row>
    <row r="14" spans="1:13" ht="21" customHeight="1">
      <c r="A14" s="144"/>
      <c r="B14" s="144"/>
      <c r="C14" s="143"/>
      <c r="D14" s="142"/>
      <c r="E14" s="32"/>
      <c r="F14" s="17"/>
      <c r="G14" s="8"/>
      <c r="H14" s="140"/>
      <c r="I14" s="116"/>
      <c r="J14" s="141"/>
      <c r="K14" s="140"/>
      <c r="L14" s="25"/>
    </row>
    <row r="15" spans="1:13" ht="21" customHeight="1">
      <c r="A15" s="144"/>
      <c r="B15" s="144"/>
      <c r="C15" s="143"/>
      <c r="D15" s="142"/>
      <c r="E15" s="32"/>
      <c r="F15" s="17"/>
      <c r="G15" s="8"/>
      <c r="H15" s="140"/>
      <c r="I15" s="116"/>
      <c r="J15" s="141"/>
      <c r="K15" s="140"/>
      <c r="L15" s="25"/>
    </row>
    <row r="16" spans="1:13" s="132" customFormat="1" ht="21" customHeight="1">
      <c r="A16" s="139" t="s">
        <v>209</v>
      </c>
      <c r="B16" s="139"/>
      <c r="C16" s="138"/>
      <c r="D16" s="137"/>
      <c r="E16" s="136"/>
      <c r="F16" s="135"/>
      <c r="G16" s="135"/>
      <c r="H16" s="133">
        <f>SUBTOTAL(9,H13:H15)</f>
        <v>0</v>
      </c>
      <c r="I16" s="134"/>
      <c r="J16" s="134"/>
      <c r="K16" s="133">
        <f>SUM(K12:K15)</f>
        <v>0</v>
      </c>
      <c r="L16" s="170"/>
    </row>
  </sheetData>
  <protectedRanges>
    <protectedRange sqref="E5:K7 E13:K15 E9:K10" name="範囲2"/>
    <protectedRange sqref="A5:B7 A13:B15 A9:B10" name="範囲2_1_5"/>
    <protectedRange sqref="C5:C7 C13:C15 D5 C9:C10" name="範囲2_1_1_1"/>
    <protectedRange sqref="D6:D7 D13:D15 D9:D10" name="範囲2_1_2_1"/>
  </protectedRanges>
  <phoneticPr fontId="2"/>
  <printOptions horizontalCentered="1"/>
  <pageMargins left="0.70866141732283472" right="0.70866141732283472" top="0.94488188976377963" bottom="0.55118110236220474"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様式Ⅲ-8-4　帳簿</vt:lpstr>
      <vt:lpstr>【記入例】様式Ⅲ-8-4　帳簿 </vt:lpstr>
      <vt:lpstr>【参考】人件費等内訳</vt:lpstr>
      <vt:lpstr>【参考】単価計算</vt:lpstr>
      <vt:lpstr>【参考】旅費内訳</vt:lpstr>
      <vt:lpstr>'【記入例】様式Ⅲ-8-4　帳簿 '!Print_Area</vt:lpstr>
      <vt:lpstr>【参考】人件費等内訳!Print_Area</vt:lpstr>
      <vt:lpstr>【参考】旅費内訳!Print_Area</vt:lpstr>
      <vt:lpstr>'【記入例】様式Ⅲ-8-4　帳簿 '!Print_Titles</vt:lpstr>
      <vt:lpstr>【参考】人件費等内訳!Print_Titles</vt:lpstr>
      <vt:lpstr>【参考】単価計算!Print_Titles</vt:lpstr>
      <vt:lpstr>【参考】旅費内訳!Print_Titles</vt:lpstr>
      <vt:lpstr>'様式Ⅲ-8-4　帳簿'!Print_Titles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2019-10-02T09:55:08Z</dcterms:created>
  <dcterms:modified xsi:type="dcterms:W3CDTF">2020-12-14T01:59:43Z</dcterms:modified>
</cp:coreProperties>
</file>