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xr:revisionPtr revIDLastSave="0" documentId="13_ncr:1_{D22DF5C6-5D3C-4AC1-BF3B-7942177CB7EE}" xr6:coauthVersionLast="47" xr6:coauthVersionMax="47" xr10:uidLastSave="{00000000-0000-0000-0000-000000000000}"/>
  <bookViews>
    <workbookView xWindow="-120" yWindow="-120" windowWidth="29040" windowHeight="15720" tabRatio="702" xr2:uid="{40918F42-902D-4748-8F42-577F2DE9AB75}"/>
  </bookViews>
  <sheets>
    <sheet name="実績報告書① " sheetId="15" r:id="rId1"/>
    <sheet name="実績報告書②収支" sheetId="12" r:id="rId2"/>
    <sheet name="実績報告書③物品" sheetId="16" r:id="rId3"/>
    <sheet name="実績報告書④試作品" sheetId="14" r:id="rId4"/>
    <sheet name="別添１ 集計表" sheetId="5" r:id="rId5"/>
    <sheet name="別添2 研究項目別の分担" sheetId="11" r:id="rId6"/>
  </sheets>
  <definedNames>
    <definedName name="_xlnm.Print_Area" localSheetId="0">'実績報告書① '!$A$1:$L$46</definedName>
    <definedName name="_xlnm.Print_Area" localSheetId="1">実績報告書②収支!$A$1:$I$41</definedName>
    <definedName name="_xlnm.Print_Area" localSheetId="2">実績報告書③物品!$A$1:$K$44</definedName>
    <definedName name="_xlnm.Print_Area" localSheetId="3">実績報告書④試作品!$A$1:$I$43</definedName>
    <definedName name="_xlnm.Print_Area" localSheetId="4">'別添１ 集計表'!$A$1:$V$89</definedName>
    <definedName name="_xlnm.Print_Area" localSheetId="5">'別添2 研究項目別の分担'!$A$1:$G$36</definedName>
    <definedName name="_xlnm.Print_Titles" localSheetId="5">'別添2 研究項目別の分担'!$2:$8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9" i="12" l="1"/>
  <c r="S46" i="5"/>
  <c r="B46" i="5"/>
  <c r="C46" i="5"/>
  <c r="D46" i="5"/>
  <c r="E46" i="5"/>
  <c r="F46" i="5"/>
  <c r="G46" i="5"/>
  <c r="H46" i="5"/>
  <c r="I46" i="5"/>
  <c r="J46" i="5"/>
  <c r="K46" i="5"/>
  <c r="L46" i="5"/>
  <c r="M46" i="5"/>
  <c r="N46" i="5"/>
  <c r="O46" i="5"/>
  <c r="P46" i="5"/>
  <c r="Q46" i="5"/>
  <c r="R46" i="5"/>
  <c r="B51" i="5"/>
  <c r="C51" i="5"/>
  <c r="D51" i="5"/>
  <c r="E51" i="5"/>
  <c r="F51" i="5"/>
  <c r="G51" i="5"/>
  <c r="H51" i="5"/>
  <c r="I51" i="5"/>
  <c r="J51" i="5"/>
  <c r="K51" i="5"/>
  <c r="L51" i="5"/>
  <c r="M51" i="5"/>
  <c r="N51" i="5"/>
  <c r="O51" i="5"/>
  <c r="P51" i="5"/>
  <c r="Q51" i="5"/>
  <c r="R51" i="5"/>
  <c r="S51" i="5"/>
  <c r="B34" i="5"/>
  <c r="D34" i="5" l="1"/>
  <c r="E34" i="5"/>
  <c r="F34" i="5"/>
  <c r="G34" i="5"/>
  <c r="H34" i="5"/>
  <c r="I34" i="5"/>
  <c r="J34" i="5"/>
  <c r="K34" i="5"/>
  <c r="L34" i="5"/>
  <c r="M34" i="5"/>
  <c r="N34" i="5"/>
  <c r="O34" i="5"/>
  <c r="P34" i="5"/>
  <c r="Q34" i="5"/>
  <c r="R34" i="5"/>
  <c r="S34" i="5"/>
  <c r="C34" i="5"/>
  <c r="T49" i="5" l="1"/>
  <c r="G10" i="12"/>
  <c r="G11" i="12"/>
  <c r="E50" i="5" l="1"/>
  <c r="F50" i="5"/>
  <c r="H50" i="5"/>
  <c r="I50" i="5"/>
  <c r="J50" i="5"/>
  <c r="K50" i="5"/>
  <c r="L50" i="5"/>
  <c r="M50" i="5"/>
  <c r="N50" i="5"/>
  <c r="O50" i="5"/>
  <c r="P50" i="5"/>
  <c r="Q50" i="5"/>
  <c r="R50" i="5"/>
  <c r="S50" i="5"/>
  <c r="H1" i="14" l="1"/>
  <c r="T35" i="5" l="1"/>
  <c r="F3" i="11"/>
  <c r="U4" i="5"/>
  <c r="S24" i="5" l="1"/>
  <c r="H2" i="14"/>
  <c r="J2" i="16"/>
  <c r="H3" i="12"/>
  <c r="H2" i="12"/>
  <c r="T88" i="5"/>
  <c r="T62" i="5"/>
  <c r="F43" i="16"/>
  <c r="AE67" i="5"/>
  <c r="AD67" i="5"/>
  <c r="AC67" i="5"/>
  <c r="AB67" i="5"/>
  <c r="AA67" i="5"/>
  <c r="Z67" i="5"/>
  <c r="Y67" i="5"/>
  <c r="AG54" i="5"/>
  <c r="AF54" i="5"/>
  <c r="AE54" i="5"/>
  <c r="AD54" i="5"/>
  <c r="AC54" i="5"/>
  <c r="AB54" i="5"/>
  <c r="AA54" i="5"/>
  <c r="Z54" i="5"/>
  <c r="Y54" i="5"/>
  <c r="N26" i="14"/>
  <c r="B4" i="11"/>
  <c r="B7" i="5"/>
  <c r="G2" i="11"/>
  <c r="T87" i="5"/>
  <c r="U3" i="5"/>
  <c r="T41" i="5"/>
  <c r="H8" i="12" s="1"/>
  <c r="H9" i="12" l="1"/>
  <c r="E9" i="5"/>
  <c r="B9" i="5"/>
  <c r="B8" i="5"/>
  <c r="R25" i="16"/>
  <c r="J1" i="16"/>
  <c r="B17" i="5" l="1"/>
  <c r="B14" i="5"/>
  <c r="A35" i="5" l="1"/>
  <c r="B33" i="12" l="1"/>
  <c r="C67" i="5" l="1"/>
  <c r="D67" i="5"/>
  <c r="E67" i="5"/>
  <c r="F67" i="5"/>
  <c r="G67" i="5"/>
  <c r="H67" i="5"/>
  <c r="I67" i="5"/>
  <c r="J67" i="5"/>
  <c r="K67" i="5"/>
  <c r="L67" i="5"/>
  <c r="M67" i="5"/>
  <c r="N67" i="5"/>
  <c r="O67" i="5"/>
  <c r="P67" i="5"/>
  <c r="Q67" i="5"/>
  <c r="R67" i="5"/>
  <c r="S67" i="5"/>
  <c r="B67" i="5"/>
  <c r="C54" i="5"/>
  <c r="D54" i="5"/>
  <c r="E54" i="5"/>
  <c r="F54" i="5"/>
  <c r="G54" i="5"/>
  <c r="H54" i="5"/>
  <c r="I54" i="5"/>
  <c r="J54" i="5"/>
  <c r="K54" i="5"/>
  <c r="L54" i="5"/>
  <c r="M54" i="5"/>
  <c r="N54" i="5"/>
  <c r="O54" i="5"/>
  <c r="P54" i="5"/>
  <c r="Q54" i="5"/>
  <c r="R54" i="5"/>
  <c r="S54" i="5"/>
  <c r="B54" i="5"/>
  <c r="A88" i="5"/>
  <c r="A63" i="5"/>
  <c r="A62" i="5"/>
  <c r="A36" i="5"/>
  <c r="C33" i="12"/>
  <c r="T32" i="5"/>
  <c r="D33" i="12" l="1"/>
  <c r="E30" i="12"/>
  <c r="D30" i="12"/>
  <c r="E33" i="12" l="1"/>
  <c r="F33" i="12" s="1"/>
  <c r="T86" i="5"/>
  <c r="T85" i="5"/>
  <c r="T84" i="5"/>
  <c r="T83" i="5"/>
  <c r="T82" i="5"/>
  <c r="T81" i="5"/>
  <c r="T80" i="5"/>
  <c r="S79" i="5"/>
  <c r="R79" i="5"/>
  <c r="Q79" i="5"/>
  <c r="P79" i="5"/>
  <c r="O79" i="5"/>
  <c r="N79" i="5"/>
  <c r="M79" i="5"/>
  <c r="L79" i="5"/>
  <c r="K79" i="5"/>
  <c r="J79" i="5"/>
  <c r="I79" i="5"/>
  <c r="H79" i="5"/>
  <c r="G79" i="5"/>
  <c r="F79" i="5"/>
  <c r="E79" i="5"/>
  <c r="D79" i="5"/>
  <c r="C79" i="5"/>
  <c r="B79" i="5"/>
  <c r="T78" i="5"/>
  <c r="T77" i="5"/>
  <c r="T76" i="5"/>
  <c r="S75" i="5"/>
  <c r="R75" i="5"/>
  <c r="Q75" i="5"/>
  <c r="P75" i="5"/>
  <c r="O75" i="5"/>
  <c r="N75" i="5"/>
  <c r="M75" i="5"/>
  <c r="L75" i="5"/>
  <c r="K75" i="5"/>
  <c r="J75" i="5"/>
  <c r="I75" i="5"/>
  <c r="H75" i="5"/>
  <c r="G75" i="5"/>
  <c r="F75" i="5"/>
  <c r="E75" i="5"/>
  <c r="D75" i="5"/>
  <c r="C75" i="5"/>
  <c r="B75" i="5"/>
  <c r="T74" i="5"/>
  <c r="T73" i="5"/>
  <c r="S72" i="5"/>
  <c r="R72" i="5"/>
  <c r="Q72" i="5"/>
  <c r="P72" i="5"/>
  <c r="O72" i="5"/>
  <c r="N72" i="5"/>
  <c r="M72" i="5"/>
  <c r="L72" i="5"/>
  <c r="K72" i="5"/>
  <c r="J72" i="5"/>
  <c r="I72" i="5"/>
  <c r="H72" i="5"/>
  <c r="G72" i="5"/>
  <c r="F72" i="5"/>
  <c r="E72" i="5"/>
  <c r="D72" i="5"/>
  <c r="C72" i="5"/>
  <c r="B72" i="5"/>
  <c r="T71" i="5"/>
  <c r="T70" i="5"/>
  <c r="S69" i="5"/>
  <c r="R69" i="5"/>
  <c r="Q69" i="5"/>
  <c r="P69" i="5"/>
  <c r="O69" i="5"/>
  <c r="N69" i="5"/>
  <c r="M69" i="5"/>
  <c r="L69" i="5"/>
  <c r="K69" i="5"/>
  <c r="J69" i="5"/>
  <c r="I69" i="5"/>
  <c r="H69" i="5"/>
  <c r="G69" i="5"/>
  <c r="F69" i="5"/>
  <c r="E69" i="5"/>
  <c r="D69" i="5"/>
  <c r="C69" i="5"/>
  <c r="B69" i="5"/>
  <c r="L68" i="5" l="1"/>
  <c r="L89" i="5" s="1"/>
  <c r="R68" i="5"/>
  <c r="R89" i="5" s="1"/>
  <c r="F68" i="5"/>
  <c r="F89" i="5" s="1"/>
  <c r="I68" i="5"/>
  <c r="I89" i="5" s="1"/>
  <c r="O68" i="5"/>
  <c r="O89" i="5" s="1"/>
  <c r="C68" i="5"/>
  <c r="C89" i="5" s="1"/>
  <c r="T69" i="5"/>
  <c r="D21" i="12" s="1"/>
  <c r="D68" i="5"/>
  <c r="D89" i="5" s="1"/>
  <c r="P68" i="5"/>
  <c r="P89" i="5" s="1"/>
  <c r="T72" i="5"/>
  <c r="D23" i="12" s="1"/>
  <c r="H68" i="5"/>
  <c r="H89" i="5" s="1"/>
  <c r="E68" i="5"/>
  <c r="E89" i="5" s="1"/>
  <c r="K68" i="5"/>
  <c r="K89" i="5" s="1"/>
  <c r="Q68" i="5"/>
  <c r="Q89" i="5" s="1"/>
  <c r="T75" i="5"/>
  <c r="G68" i="5"/>
  <c r="G89" i="5" s="1"/>
  <c r="M68" i="5"/>
  <c r="M89" i="5" s="1"/>
  <c r="S68" i="5"/>
  <c r="S89" i="5" s="1"/>
  <c r="T79" i="5"/>
  <c r="D27" i="12" s="1"/>
  <c r="J68" i="5"/>
  <c r="J89" i="5" s="1"/>
  <c r="N68" i="5"/>
  <c r="N89" i="5" s="1"/>
  <c r="B68" i="5"/>
  <c r="B89" i="5" s="1"/>
  <c r="D25" i="12" l="1"/>
  <c r="D19" i="12" s="1"/>
  <c r="T68" i="5"/>
  <c r="T89" i="5" s="1"/>
  <c r="D37" i="12" l="1"/>
  <c r="D8" i="12" l="1"/>
  <c r="D13" i="12" s="1"/>
  <c r="T31" i="5" l="1"/>
  <c r="T30" i="5"/>
  <c r="T29" i="5"/>
  <c r="T28" i="5"/>
  <c r="T27" i="5"/>
  <c r="T26" i="5"/>
  <c r="T25" i="5"/>
  <c r="T23" i="5"/>
  <c r="T22" i="5"/>
  <c r="T21" i="5"/>
  <c r="T19" i="5"/>
  <c r="T18" i="5"/>
  <c r="T16" i="5"/>
  <c r="T15" i="5"/>
  <c r="S17" i="5"/>
  <c r="R17" i="5"/>
  <c r="Q17" i="5"/>
  <c r="P17" i="5"/>
  <c r="O17" i="5"/>
  <c r="N17" i="5"/>
  <c r="M17" i="5"/>
  <c r="L17" i="5"/>
  <c r="K17" i="5"/>
  <c r="J17" i="5"/>
  <c r="I17" i="5"/>
  <c r="H17" i="5"/>
  <c r="G17" i="5"/>
  <c r="F17" i="5"/>
  <c r="E17" i="5"/>
  <c r="D17" i="5"/>
  <c r="C17" i="5"/>
  <c r="S14" i="5"/>
  <c r="R14" i="5"/>
  <c r="Q14" i="5"/>
  <c r="P14" i="5"/>
  <c r="O14" i="5"/>
  <c r="N14" i="5"/>
  <c r="M14" i="5"/>
  <c r="L14" i="5"/>
  <c r="K14" i="5"/>
  <c r="J14" i="5"/>
  <c r="I14" i="5"/>
  <c r="H14" i="5"/>
  <c r="G14" i="5"/>
  <c r="F14" i="5"/>
  <c r="E14" i="5"/>
  <c r="D14" i="5"/>
  <c r="C14" i="5"/>
  <c r="H27" i="12" l="1"/>
  <c r="T17" i="5"/>
  <c r="T14" i="5"/>
  <c r="B20" i="5"/>
  <c r="E23" i="12" l="1"/>
  <c r="E21" i="12"/>
  <c r="T56" i="5" l="1"/>
  <c r="T57" i="5"/>
  <c r="T58" i="5"/>
  <c r="T59" i="5"/>
  <c r="T60" i="5"/>
  <c r="S55" i="5"/>
  <c r="R55" i="5"/>
  <c r="Q55" i="5"/>
  <c r="P55" i="5"/>
  <c r="P63" i="5" s="1"/>
  <c r="O55" i="5"/>
  <c r="N55" i="5"/>
  <c r="N63" i="5" s="1"/>
  <c r="M55" i="5"/>
  <c r="L55" i="5"/>
  <c r="L63" i="5" s="1"/>
  <c r="K55" i="5"/>
  <c r="R24" i="5"/>
  <c r="Q24" i="5"/>
  <c r="P24" i="5"/>
  <c r="O24" i="5"/>
  <c r="N24" i="5"/>
  <c r="M24" i="5"/>
  <c r="L24" i="5"/>
  <c r="K24" i="5"/>
  <c r="S20" i="5"/>
  <c r="R20" i="5"/>
  <c r="Q20" i="5"/>
  <c r="P20" i="5"/>
  <c r="O20" i="5"/>
  <c r="N20" i="5"/>
  <c r="M20" i="5"/>
  <c r="L20" i="5"/>
  <c r="K20" i="5"/>
  <c r="Q64" i="5" l="1"/>
  <c r="Q44" i="5" s="1"/>
  <c r="Q63" i="5"/>
  <c r="R64" i="5"/>
  <c r="R44" i="5" s="1"/>
  <c r="R63" i="5"/>
  <c r="S64" i="5"/>
  <c r="S44" i="5" s="1"/>
  <c r="S63" i="5"/>
  <c r="M64" i="5"/>
  <c r="M44" i="5" s="1"/>
  <c r="M63" i="5"/>
  <c r="K64" i="5"/>
  <c r="K44" i="5" s="1"/>
  <c r="K63" i="5"/>
  <c r="O64" i="5"/>
  <c r="O44" i="5" s="1"/>
  <c r="O63" i="5"/>
  <c r="N64" i="5"/>
  <c r="N44" i="5" s="1"/>
  <c r="N61" i="5"/>
  <c r="P64" i="5"/>
  <c r="P44" i="5" s="1"/>
  <c r="P61" i="5"/>
  <c r="L64" i="5"/>
  <c r="L44" i="5" s="1"/>
  <c r="L61" i="5"/>
  <c r="C30" i="12"/>
  <c r="F30" i="12" s="1"/>
  <c r="C27" i="12"/>
  <c r="C25" i="12"/>
  <c r="C23" i="12"/>
  <c r="F23" i="12" s="1"/>
  <c r="C21" i="12"/>
  <c r="F21" i="12" s="1"/>
  <c r="S61" i="5"/>
  <c r="Q61" i="5"/>
  <c r="O61" i="5"/>
  <c r="K61" i="5"/>
  <c r="R61" i="5"/>
  <c r="M61" i="5"/>
  <c r="M13" i="5"/>
  <c r="Q13" i="5"/>
  <c r="L13" i="5"/>
  <c r="P13" i="5"/>
  <c r="K13" i="5"/>
  <c r="O13" i="5"/>
  <c r="O36" i="5" s="1"/>
  <c r="S13" i="5"/>
  <c r="N13" i="5"/>
  <c r="R13" i="5"/>
  <c r="C20" i="5"/>
  <c r="D20" i="5"/>
  <c r="E20" i="5"/>
  <c r="F20" i="5"/>
  <c r="G20" i="5"/>
  <c r="H20" i="5"/>
  <c r="I20" i="5"/>
  <c r="J20" i="5"/>
  <c r="I55" i="5"/>
  <c r="I24" i="5"/>
  <c r="J55" i="5"/>
  <c r="J24" i="5"/>
  <c r="T54" i="5"/>
  <c r="U54" i="5"/>
  <c r="I64" i="5" l="1"/>
  <c r="I44" i="5" s="1"/>
  <c r="I63" i="5"/>
  <c r="Q37" i="5"/>
  <c r="Q36" i="5"/>
  <c r="N37" i="5"/>
  <c r="N36" i="5"/>
  <c r="S37" i="5"/>
  <c r="S36" i="5"/>
  <c r="M37" i="5"/>
  <c r="M36" i="5"/>
  <c r="K37" i="5"/>
  <c r="K36" i="5"/>
  <c r="L37" i="5"/>
  <c r="L36" i="5"/>
  <c r="R37" i="5"/>
  <c r="R36" i="5"/>
  <c r="J64" i="5"/>
  <c r="J44" i="5" s="1"/>
  <c r="J63" i="5"/>
  <c r="P37" i="5"/>
  <c r="P36" i="5"/>
  <c r="O37" i="5"/>
  <c r="O33" i="5"/>
  <c r="C19" i="12"/>
  <c r="C37" i="12" s="1"/>
  <c r="J61" i="5"/>
  <c r="I61" i="5"/>
  <c r="K33" i="5"/>
  <c r="P33" i="5"/>
  <c r="L33" i="5"/>
  <c r="N33" i="5"/>
  <c r="Q33" i="5"/>
  <c r="R33" i="5"/>
  <c r="S33" i="5"/>
  <c r="M33" i="5"/>
  <c r="T20" i="5"/>
  <c r="I13" i="5"/>
  <c r="J13" i="5"/>
  <c r="C55" i="5"/>
  <c r="D55" i="5"/>
  <c r="E55" i="5"/>
  <c r="F55" i="5"/>
  <c r="G55" i="5"/>
  <c r="H55" i="5"/>
  <c r="B55" i="5"/>
  <c r="B61" i="5" s="1"/>
  <c r="B24" i="5"/>
  <c r="C24" i="5"/>
  <c r="D24" i="5"/>
  <c r="E24" i="5"/>
  <c r="F24" i="5"/>
  <c r="G24" i="5"/>
  <c r="G13" i="5" s="1"/>
  <c r="H24" i="5"/>
  <c r="F64" i="5" l="1"/>
  <c r="F63" i="5"/>
  <c r="J37" i="5"/>
  <c r="J36" i="5"/>
  <c r="E64" i="5"/>
  <c r="E63" i="5"/>
  <c r="I37" i="5"/>
  <c r="I36" i="5"/>
  <c r="H64" i="5"/>
  <c r="H44" i="5" s="1"/>
  <c r="H63" i="5"/>
  <c r="G37" i="5"/>
  <c r="G36" i="5"/>
  <c r="G64" i="5"/>
  <c r="G63" i="5"/>
  <c r="D64" i="5"/>
  <c r="D63" i="5"/>
  <c r="C64" i="5"/>
  <c r="C50" i="5" s="1"/>
  <c r="C63" i="5"/>
  <c r="B64" i="5"/>
  <c r="B63" i="5"/>
  <c r="E25" i="12"/>
  <c r="F25" i="12" s="1"/>
  <c r="H61" i="5"/>
  <c r="G61" i="5"/>
  <c r="F61" i="5"/>
  <c r="E61" i="5"/>
  <c r="D61" i="5"/>
  <c r="C61" i="5"/>
  <c r="I33" i="5"/>
  <c r="J33" i="5"/>
  <c r="G33" i="5"/>
  <c r="F13" i="5"/>
  <c r="T24" i="5"/>
  <c r="T55" i="5"/>
  <c r="B13" i="5"/>
  <c r="C13" i="5"/>
  <c r="H13" i="5"/>
  <c r="D13" i="5"/>
  <c r="E13" i="5"/>
  <c r="B50" i="5" l="1"/>
  <c r="B44" i="5"/>
  <c r="C44" i="5"/>
  <c r="D44" i="5"/>
  <c r="D50" i="5"/>
  <c r="E44" i="5"/>
  <c r="G44" i="5"/>
  <c r="G50" i="5"/>
  <c r="F44" i="5"/>
  <c r="C37" i="5"/>
  <c r="C36" i="5"/>
  <c r="F37" i="5"/>
  <c r="F36" i="5"/>
  <c r="E37" i="5"/>
  <c r="E36" i="5"/>
  <c r="H37" i="5"/>
  <c r="H36" i="5"/>
  <c r="D37" i="5"/>
  <c r="D36" i="5"/>
  <c r="B37" i="5"/>
  <c r="B36" i="5"/>
  <c r="T64" i="5"/>
  <c r="E27" i="12"/>
  <c r="F27" i="12" s="1"/>
  <c r="B33" i="5"/>
  <c r="E33" i="5"/>
  <c r="F33" i="5"/>
  <c r="D33" i="5"/>
  <c r="C33" i="5"/>
  <c r="H33" i="5"/>
  <c r="T13" i="5"/>
  <c r="T50" i="5" l="1"/>
  <c r="T44" i="5"/>
  <c r="T37" i="5"/>
  <c r="E19" i="12"/>
  <c r="F19" i="12" s="1"/>
  <c r="C8" i="12"/>
  <c r="E37" i="12" l="1"/>
  <c r="F37" i="12" s="1"/>
  <c r="C13" i="12"/>
  <c r="B39" i="5"/>
  <c r="B45" i="5" l="1"/>
  <c r="R39" i="5"/>
  <c r="K39" i="5"/>
  <c r="L39" i="5"/>
  <c r="E39" i="5"/>
  <c r="S39" i="5"/>
  <c r="C39" i="5"/>
  <c r="M39" i="5"/>
  <c r="N39" i="5"/>
  <c r="P39" i="5"/>
  <c r="Q39" i="5"/>
  <c r="H39" i="5"/>
  <c r="I39" i="5"/>
  <c r="F39" i="5"/>
  <c r="O39" i="5"/>
  <c r="J39" i="5"/>
  <c r="P45" i="5" l="1"/>
  <c r="R45" i="5"/>
  <c r="F45" i="5"/>
  <c r="N45" i="5"/>
  <c r="Q45" i="5"/>
  <c r="L45" i="5"/>
  <c r="O45" i="5"/>
  <c r="I45" i="5"/>
  <c r="J45" i="5"/>
  <c r="C45" i="5"/>
  <c r="M45" i="5"/>
  <c r="E45" i="5"/>
  <c r="K45" i="5"/>
  <c r="H45" i="5"/>
  <c r="S45" i="5"/>
  <c r="G39" i="5"/>
  <c r="T38" i="5" l="1"/>
  <c r="E10" i="12" s="1"/>
  <c r="F10" i="12" s="1"/>
  <c r="D39" i="5"/>
  <c r="G45" i="5"/>
  <c r="T39" i="5" l="1"/>
  <c r="E8" i="12" s="1"/>
  <c r="F8" i="12" s="1"/>
  <c r="D45" i="5"/>
  <c r="T45" i="5" s="1"/>
  <c r="T51" i="5" l="1"/>
  <c r="H10" i="12" s="1"/>
  <c r="E13" i="12"/>
  <c r="F13" i="12" s="1"/>
  <c r="T46" i="5" l="1"/>
  <c r="H11"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8776F669-EB07-4B3D-A611-20788A748383}">
      <text>
        <r>
          <rPr>
            <b/>
            <sz val="11"/>
            <color indexed="10"/>
            <rFont val="MS P ゴシック"/>
            <family val="3"/>
            <charset val="128"/>
          </rPr>
          <t>※研究管理運営機関を設置した場合は「有」を選択してください。ただし、研究管理運営機関でない構成員は、選択する必要はありません。</t>
        </r>
      </text>
    </comment>
    <comment ref="Y4" authorId="0" shapeId="0" xr:uid="{91E1FD86-C5F8-4109-A028-773C1FC3B8FF}">
      <text>
        <r>
          <rPr>
            <b/>
            <sz val="11"/>
            <color indexed="10"/>
            <rFont val="MS P ゴシック"/>
            <family val="3"/>
            <charset val="128"/>
          </rPr>
          <t>※研究管理運営機関を設置した場合は「有」を選択してください。ただし、研究管理運営機関でない構成員は、選択する必要はありません。</t>
        </r>
      </text>
    </comment>
    <comment ref="B5" authorId="0" shapeId="0" xr:uid="{24F1B0FC-F4B6-43C0-83CC-1D1298E1C2E4}">
      <text>
        <r>
          <rPr>
            <b/>
            <sz val="11"/>
            <color indexed="10"/>
            <rFont val="MS P ゴシック"/>
            <family val="3"/>
            <charset val="128"/>
          </rPr>
          <t>※事前に「繰越承認申請書（経理様式８）」を提出し、繰越が認められた場合は「有」を選択してください。</t>
        </r>
      </text>
    </comment>
    <comment ref="Y5" authorId="0" shapeId="0" xr:uid="{0C45EAD6-01EF-4173-A6EC-85F8A847A5F2}">
      <text>
        <r>
          <rPr>
            <b/>
            <sz val="11"/>
            <color indexed="10"/>
            <rFont val="MS P ゴシック"/>
            <family val="3"/>
            <charset val="128"/>
          </rPr>
          <t>※「繰越承認申請書（経理様式８）」を提出し、繰越が認められた場合は「有」を選択してください。</t>
        </r>
      </text>
    </comment>
  </commentList>
</comments>
</file>

<file path=xl/sharedStrings.xml><?xml version="1.0" encoding="utf-8"?>
<sst xmlns="http://schemas.openxmlformats.org/spreadsheetml/2006/main" count="543" uniqueCount="268">
  <si>
    <t>購　入　金　額</t>
  </si>
  <si>
    <t>員数</t>
  </si>
  <si>
    <t>備　考</t>
    <phoneticPr fontId="7"/>
  </si>
  <si>
    <t>合　計</t>
    <rPh sb="0" eb="1">
      <t>ゴウ</t>
    </rPh>
    <rPh sb="2" eb="3">
      <t>ケイ</t>
    </rPh>
    <phoneticPr fontId="7"/>
  </si>
  <si>
    <t>　支出の部</t>
    <phoneticPr fontId="7"/>
  </si>
  <si>
    <t>区　　　分</t>
    <phoneticPr fontId="7"/>
  </si>
  <si>
    <t>（２）委託試験研究の開始及び完了の時期</t>
    <phoneticPr fontId="7"/>
  </si>
  <si>
    <t>　収入の部</t>
    <phoneticPr fontId="7"/>
  </si>
  <si>
    <t>委託試験研究実績報告書</t>
    <phoneticPr fontId="7"/>
  </si>
  <si>
    <t>１　事業の実施状況</t>
    <phoneticPr fontId="7"/>
  </si>
  <si>
    <t>計</t>
    <phoneticPr fontId="7"/>
  </si>
  <si>
    <t>生物系特定産業技術研究支援センター所長　殿</t>
    <phoneticPr fontId="7"/>
  </si>
  <si>
    <t>（１）試験研究計画名</t>
    <rPh sb="3" eb="5">
      <t>シケン</t>
    </rPh>
    <rPh sb="5" eb="7">
      <t>ケンキュウ</t>
    </rPh>
    <rPh sb="7" eb="10">
      <t>ケイカクメイ</t>
    </rPh>
    <phoneticPr fontId="7"/>
  </si>
  <si>
    <t>品　　名</t>
    <rPh sb="3" eb="4">
      <t>メイ</t>
    </rPh>
    <phoneticPr fontId="7"/>
  </si>
  <si>
    <t>規　格</t>
    <phoneticPr fontId="7"/>
  </si>
  <si>
    <t>単　価</t>
    <phoneticPr fontId="7"/>
  </si>
  <si>
    <t>金　額</t>
    <phoneticPr fontId="7"/>
  </si>
  <si>
    <t>国立研究開発法人農業・食品産業技術総合研究機構</t>
    <rPh sb="0" eb="2">
      <t>コクリツ</t>
    </rPh>
    <rPh sb="2" eb="4">
      <t>ケンキュウ</t>
    </rPh>
    <rPh sb="4" eb="6">
      <t>カイハツ</t>
    </rPh>
    <rPh sb="11" eb="13">
      <t>ショクヒン</t>
    </rPh>
    <rPh sb="17" eb="19">
      <t>ソウゴウ</t>
    </rPh>
    <phoneticPr fontId="7"/>
  </si>
  <si>
    <t>謝金</t>
    <rPh sb="0" eb="2">
      <t>シャキン</t>
    </rPh>
    <phoneticPr fontId="7"/>
  </si>
  <si>
    <t>旅費</t>
    <rPh sb="0" eb="2">
      <t>リョヒ</t>
    </rPh>
    <phoneticPr fontId="7"/>
  </si>
  <si>
    <t>消費税等相当額</t>
    <rPh sb="0" eb="3">
      <t>ショウヒゼイ</t>
    </rPh>
    <rPh sb="3" eb="4">
      <t>トウ</t>
    </rPh>
    <rPh sb="4" eb="7">
      <t>ソウトウガク</t>
    </rPh>
    <phoneticPr fontId="7"/>
  </si>
  <si>
    <t>直接経費　</t>
    <phoneticPr fontId="7"/>
  </si>
  <si>
    <t>自己負担額</t>
    <phoneticPr fontId="7"/>
  </si>
  <si>
    <t>委託費</t>
    <phoneticPr fontId="7"/>
  </si>
  <si>
    <t>【精算額】</t>
    <rPh sb="1" eb="3">
      <t>セイサン</t>
    </rPh>
    <rPh sb="3" eb="4">
      <t>ガク</t>
    </rPh>
    <phoneticPr fontId="7"/>
  </si>
  <si>
    <t>費目,細目/構成員名</t>
    <rPh sb="0" eb="2">
      <t>ヒモク</t>
    </rPh>
    <rPh sb="3" eb="5">
      <t>サイモク</t>
    </rPh>
    <rPh sb="6" eb="8">
      <t>コウセイ</t>
    </rPh>
    <rPh sb="8" eb="9">
      <t>イン</t>
    </rPh>
    <rPh sb="9" eb="10">
      <t>メイ</t>
    </rPh>
    <phoneticPr fontId="7"/>
  </si>
  <si>
    <t>直接経費計</t>
    <rPh sb="0" eb="2">
      <t>チョクセツ</t>
    </rPh>
    <rPh sb="2" eb="4">
      <t>ケイヒ</t>
    </rPh>
    <rPh sb="4" eb="5">
      <t>ケイ</t>
    </rPh>
    <phoneticPr fontId="7"/>
  </si>
  <si>
    <t>外国旅費</t>
    <rPh sb="0" eb="2">
      <t>ガイコク</t>
    </rPh>
    <rPh sb="2" eb="4">
      <t>リョヒ</t>
    </rPh>
    <phoneticPr fontId="7"/>
  </si>
  <si>
    <t>印刷製本費</t>
    <rPh sb="0" eb="2">
      <t>インサツ</t>
    </rPh>
    <rPh sb="2" eb="4">
      <t>セイホン</t>
    </rPh>
    <rPh sb="4" eb="5">
      <t>ヒ</t>
    </rPh>
    <phoneticPr fontId="7"/>
  </si>
  <si>
    <t>光熱水料</t>
    <rPh sb="0" eb="4">
      <t>コウネツスイリョウ</t>
    </rPh>
    <phoneticPr fontId="7"/>
  </si>
  <si>
    <t>会議費</t>
    <rPh sb="0" eb="3">
      <t>カイギヒ</t>
    </rPh>
    <phoneticPr fontId="7"/>
  </si>
  <si>
    <t>精算額合計</t>
    <rPh sb="0" eb="3">
      <t>セイサンガク</t>
    </rPh>
    <rPh sb="3" eb="5">
      <t>ゴウケイ</t>
    </rPh>
    <phoneticPr fontId="7"/>
  </si>
  <si>
    <t>自己負担額</t>
    <rPh sb="0" eb="2">
      <t>ジコ</t>
    </rPh>
    <rPh sb="2" eb="4">
      <t>フタン</t>
    </rPh>
    <rPh sb="4" eb="5">
      <t>ガク</t>
    </rPh>
    <phoneticPr fontId="7"/>
  </si>
  <si>
    <t>【予算額】</t>
    <rPh sb="1" eb="3">
      <t>ヨサン</t>
    </rPh>
    <rPh sb="3" eb="4">
      <t>ガク</t>
    </rPh>
    <phoneticPr fontId="7"/>
  </si>
  <si>
    <t>委託費合計額</t>
    <rPh sb="0" eb="3">
      <t>イタクヒ</t>
    </rPh>
    <rPh sb="3" eb="6">
      <t>ゴウケイガク</t>
    </rPh>
    <phoneticPr fontId="7"/>
  </si>
  <si>
    <t>委託費合計額</t>
    <rPh sb="0" eb="3">
      <t>イタクヒ</t>
    </rPh>
    <rPh sb="3" eb="5">
      <t>ゴウケイ</t>
    </rPh>
    <rPh sb="5" eb="6">
      <t>ガク</t>
    </rPh>
    <phoneticPr fontId="7"/>
  </si>
  <si>
    <t>合計</t>
    <rPh sb="0" eb="2">
      <t>ゴウケイ</t>
    </rPh>
    <phoneticPr fontId="7"/>
  </si>
  <si>
    <t>備考</t>
    <rPh sb="0" eb="2">
      <t>ビコウ</t>
    </rPh>
    <phoneticPr fontId="7"/>
  </si>
  <si>
    <t>～</t>
    <phoneticPr fontId="7"/>
  </si>
  <si>
    <t>計</t>
    <rPh sb="0" eb="1">
      <t>ケイ</t>
    </rPh>
    <phoneticPr fontId="7"/>
  </si>
  <si>
    <t>　　当該事業年度の実施期間：</t>
    <rPh sb="2" eb="4">
      <t>トウガイ</t>
    </rPh>
    <rPh sb="4" eb="6">
      <t>ジギョウ</t>
    </rPh>
    <rPh sb="6" eb="8">
      <t>ネンド</t>
    </rPh>
    <rPh sb="9" eb="11">
      <t>ジッシ</t>
    </rPh>
    <rPh sb="11" eb="13">
      <t>キカン</t>
    </rPh>
    <phoneticPr fontId="7"/>
  </si>
  <si>
    <t>　 コンソーシアム名：　</t>
    <rPh sb="9" eb="10">
      <t>メイ</t>
    </rPh>
    <phoneticPr fontId="7"/>
  </si>
  <si>
    <t>　 試験研究計画名：</t>
    <phoneticPr fontId="7"/>
  </si>
  <si>
    <t>物品費</t>
    <rPh sb="0" eb="2">
      <t>ブッピン</t>
    </rPh>
    <rPh sb="2" eb="3">
      <t>ヒ</t>
    </rPh>
    <phoneticPr fontId="7"/>
  </si>
  <si>
    <t>人件費・謝金</t>
    <rPh sb="0" eb="3">
      <t>ジンケンヒ</t>
    </rPh>
    <rPh sb="4" eb="6">
      <t>シャキン</t>
    </rPh>
    <phoneticPr fontId="7"/>
  </si>
  <si>
    <t>その他</t>
    <rPh sb="2" eb="3">
      <t>タ</t>
    </rPh>
    <phoneticPr fontId="7"/>
  </si>
  <si>
    <t>設備備品費</t>
    <rPh sb="0" eb="2">
      <t>セツビ</t>
    </rPh>
    <rPh sb="2" eb="4">
      <t>ビヒン</t>
    </rPh>
    <rPh sb="4" eb="5">
      <t>ヒ</t>
    </rPh>
    <phoneticPr fontId="7"/>
  </si>
  <si>
    <t>消耗品費</t>
    <rPh sb="0" eb="2">
      <t>ショウモウ</t>
    </rPh>
    <rPh sb="2" eb="3">
      <t>ヒン</t>
    </rPh>
    <rPh sb="3" eb="4">
      <t>ヒ</t>
    </rPh>
    <phoneticPr fontId="7"/>
  </si>
  <si>
    <t>人件費（賃金）</t>
    <rPh sb="0" eb="3">
      <t>ジンケンヒ</t>
    </rPh>
    <rPh sb="4" eb="6">
      <t>チンギン</t>
    </rPh>
    <phoneticPr fontId="7"/>
  </si>
  <si>
    <t>外注費</t>
    <rPh sb="0" eb="3">
      <t>ガイチュウヒ</t>
    </rPh>
    <phoneticPr fontId="7"/>
  </si>
  <si>
    <t>通信運搬費</t>
    <rPh sb="0" eb="2">
      <t>ツウシン</t>
    </rPh>
    <rPh sb="2" eb="4">
      <t>ウンパン</t>
    </rPh>
    <rPh sb="4" eb="5">
      <t>ヒ</t>
    </rPh>
    <phoneticPr fontId="7"/>
  </si>
  <si>
    <t>その他（諸経費）</t>
    <rPh sb="2" eb="3">
      <t>タ</t>
    </rPh>
    <rPh sb="4" eb="7">
      <t>ショケイヒ</t>
    </rPh>
    <phoneticPr fontId="7"/>
  </si>
  <si>
    <t>間接経費</t>
    <rPh sb="0" eb="2">
      <t>カンセツ</t>
    </rPh>
    <rPh sb="2" eb="4">
      <t>ケイヒ</t>
    </rPh>
    <phoneticPr fontId="7"/>
  </si>
  <si>
    <t>開始：</t>
    <rPh sb="0" eb="2">
      <t>カイシ</t>
    </rPh>
    <phoneticPr fontId="7"/>
  </si>
  <si>
    <t>完了：</t>
    <rPh sb="0" eb="2">
      <t>カンリョウ</t>
    </rPh>
    <phoneticPr fontId="7"/>
  </si>
  <si>
    <t>国内旅費</t>
    <rPh sb="0" eb="2">
      <t>コクナイ</t>
    </rPh>
    <rPh sb="2" eb="4">
      <t>リョヒ</t>
    </rPh>
    <phoneticPr fontId="7"/>
  </si>
  <si>
    <t>（依頼出張）国内・外国旅費</t>
    <rPh sb="1" eb="3">
      <t>イライ</t>
    </rPh>
    <rPh sb="3" eb="5">
      <t>シュッチョウ</t>
    </rPh>
    <rPh sb="6" eb="8">
      <t>コクナイ</t>
    </rPh>
    <rPh sb="9" eb="11">
      <t>ガイコク</t>
    </rPh>
    <rPh sb="11" eb="13">
      <t>リョヒ</t>
    </rPh>
    <phoneticPr fontId="7"/>
  </si>
  <si>
    <t>２　収支精算</t>
  </si>
  <si>
    <t>予　算　額</t>
    <rPh sb="0" eb="1">
      <t>ヨ</t>
    </rPh>
    <rPh sb="2" eb="3">
      <t>サン</t>
    </rPh>
    <rPh sb="4" eb="5">
      <t>ガク</t>
    </rPh>
    <phoneticPr fontId="7"/>
  </si>
  <si>
    <t>精　算　額</t>
    <rPh sb="0" eb="1">
      <t>セイ</t>
    </rPh>
    <rPh sb="2" eb="3">
      <t>サン</t>
    </rPh>
    <rPh sb="4" eb="5">
      <t>ガク</t>
    </rPh>
    <phoneticPr fontId="7"/>
  </si>
  <si>
    <t>繰越合計額</t>
    <rPh sb="0" eb="2">
      <t>クリコシ</t>
    </rPh>
    <rPh sb="2" eb="4">
      <t>ゴウケイ</t>
    </rPh>
    <rPh sb="4" eb="5">
      <t>ガク</t>
    </rPh>
    <phoneticPr fontId="7"/>
  </si>
  <si>
    <t>うち消費税等相当額</t>
    <phoneticPr fontId="7"/>
  </si>
  <si>
    <t>備　考</t>
    <rPh sb="0" eb="1">
      <t>ビ</t>
    </rPh>
    <rPh sb="2" eb="3">
      <t>コウ</t>
    </rPh>
    <phoneticPr fontId="7"/>
  </si>
  <si>
    <t>（経理様式２－１）</t>
    <rPh sb="1" eb="3">
      <t>ケイリ</t>
    </rPh>
    <rPh sb="3" eb="5">
      <t>ヨウシキ</t>
    </rPh>
    <phoneticPr fontId="7"/>
  </si>
  <si>
    <t>e-Rad課題ID(半角英数字)</t>
    <phoneticPr fontId="7"/>
  </si>
  <si>
    <t>試験研究計画名</t>
    <rPh sb="0" eb="7">
      <t>シケンケンキュウケイカクメイ</t>
    </rPh>
    <phoneticPr fontId="7"/>
  </si>
  <si>
    <t>研 究 項 目 別 の 分 担</t>
    <rPh sb="0" eb="1">
      <t>ケン</t>
    </rPh>
    <rPh sb="2" eb="3">
      <t>キワム</t>
    </rPh>
    <rPh sb="4" eb="5">
      <t>コウ</t>
    </rPh>
    <rPh sb="6" eb="7">
      <t>メ</t>
    </rPh>
    <rPh sb="8" eb="9">
      <t>ベツ</t>
    </rPh>
    <rPh sb="12" eb="13">
      <t>ブン</t>
    </rPh>
    <rPh sb="14" eb="15">
      <t>タダシ</t>
    </rPh>
    <phoneticPr fontId="26"/>
  </si>
  <si>
    <t>担当研究
項目番号</t>
    <rPh sb="0" eb="2">
      <t>タントウ</t>
    </rPh>
    <rPh sb="2" eb="4">
      <t>ケンキュウ</t>
    </rPh>
    <rPh sb="5" eb="7">
      <t>コウモク</t>
    </rPh>
    <rPh sb="7" eb="9">
      <t>バンゴウ</t>
    </rPh>
    <phoneticPr fontId="26"/>
  </si>
  <si>
    <t>研究項目名</t>
    <rPh sb="0" eb="2">
      <t>ケンキュウ</t>
    </rPh>
    <rPh sb="2" eb="4">
      <t>コウモク</t>
    </rPh>
    <rPh sb="4" eb="5">
      <t>メイ</t>
    </rPh>
    <phoneticPr fontId="26"/>
  </si>
  <si>
    <t>役
割</t>
    <rPh sb="0" eb="1">
      <t>ヤク</t>
    </rPh>
    <rPh sb="2" eb="3">
      <t>ワリ</t>
    </rPh>
    <phoneticPr fontId="26"/>
  </si>
  <si>
    <t>担当者氏名</t>
    <rPh sb="0" eb="3">
      <t>タントウシャ</t>
    </rPh>
    <rPh sb="3" eb="5">
      <t>シメイ</t>
    </rPh>
    <phoneticPr fontId="26"/>
  </si>
  <si>
    <t>所属・部署・役職</t>
    <rPh sb="0" eb="2">
      <t>ショゾク</t>
    </rPh>
    <rPh sb="3" eb="5">
      <t>ブショ</t>
    </rPh>
    <rPh sb="6" eb="8">
      <t>ヤクショク</t>
    </rPh>
    <phoneticPr fontId="26"/>
  </si>
  <si>
    <t>期　　　　間</t>
    <rPh sb="0" eb="1">
      <t>キ</t>
    </rPh>
    <rPh sb="5" eb="6">
      <t>アイダ</t>
    </rPh>
    <phoneticPr fontId="26"/>
  </si>
  <si>
    <t>備　　　　考</t>
    <rPh sb="0" eb="1">
      <t>ソナエ</t>
    </rPh>
    <rPh sb="5" eb="6">
      <t>コウ</t>
    </rPh>
    <phoneticPr fontId="26"/>
  </si>
  <si>
    <t>１－（１）</t>
    <phoneticPr fontId="26"/>
  </si>
  <si>
    <t>○○・・・・・</t>
    <phoneticPr fontId="26"/>
  </si>
  <si>
    <t>◎</t>
  </si>
  <si>
    <t>□□　□□□</t>
    <phoneticPr fontId="26"/>
  </si>
  <si>
    <t>△△　□□□</t>
    <phoneticPr fontId="26"/>
  </si>
  <si>
    <t>エフォート</t>
    <phoneticPr fontId="7"/>
  </si>
  <si>
    <t>若手</t>
    <rPh sb="0" eb="2">
      <t>ワカテ</t>
    </rPh>
    <phoneticPr fontId="7"/>
  </si>
  <si>
    <t>バイアウト</t>
    <phoneticPr fontId="7"/>
  </si>
  <si>
    <t>ＲＡ</t>
    <phoneticPr fontId="7"/>
  </si>
  <si>
    <t>―――事業名を選択して下さい―――</t>
    <rPh sb="3" eb="6">
      <t>ジギョウメイ</t>
    </rPh>
    <phoneticPr fontId="26"/>
  </si>
  <si>
    <t>研究課題番号：</t>
    <phoneticPr fontId="7"/>
  </si>
  <si>
    <t>添付資料</t>
    <rPh sb="0" eb="2">
      <t>テンプ</t>
    </rPh>
    <rPh sb="2" eb="4">
      <t>シリョウ</t>
    </rPh>
    <phoneticPr fontId="7"/>
  </si>
  <si>
    <t>間接経費割合</t>
    <rPh sb="0" eb="4">
      <t>カンセツケイヒ</t>
    </rPh>
    <rPh sb="4" eb="6">
      <t>ワリアイ</t>
    </rPh>
    <phoneticPr fontId="7"/>
  </si>
  <si>
    <t>-</t>
    <phoneticPr fontId="7"/>
  </si>
  <si>
    <t>間接経費割合</t>
    <phoneticPr fontId="7"/>
  </si>
  <si>
    <r>
      <rPr>
        <b/>
        <sz val="12"/>
        <rFont val="ＭＳ Ｐゴシック"/>
        <family val="3"/>
        <charset val="128"/>
      </rPr>
      <t>【繰越額】</t>
    </r>
    <r>
      <rPr>
        <sz val="12"/>
        <rFont val="ＭＳ Ｐゴシック"/>
        <family val="3"/>
        <charset val="128"/>
      </rPr>
      <t>　（「繰越承認申請書（経理様式８）」を提出し、繰越が認められた額）</t>
    </r>
    <phoneticPr fontId="7"/>
  </si>
  <si>
    <t>ムーンショット型農林水産研究開発事業</t>
    <phoneticPr fontId="7"/>
  </si>
  <si>
    <t>令和　年　月　日</t>
    <rPh sb="0" eb="2">
      <t>レイワ</t>
    </rPh>
    <phoneticPr fontId="7"/>
  </si>
  <si>
    <t>（住　所）</t>
    <rPh sb="1" eb="2">
      <t>ジュウ</t>
    </rPh>
    <rPh sb="3" eb="4">
      <t>トコロ</t>
    </rPh>
    <phoneticPr fontId="7"/>
  </si>
  <si>
    <t>（コンソーシアム名）</t>
    <rPh sb="8" eb="9">
      <t>メイ</t>
    </rPh>
    <phoneticPr fontId="7"/>
  </si>
  <si>
    <t>（代表機関名）</t>
    <rPh sb="1" eb="3">
      <t>ダイヒョウ</t>
    </rPh>
    <rPh sb="3" eb="5">
      <t>キカン</t>
    </rPh>
    <rPh sb="5" eb="6">
      <t>メイ</t>
    </rPh>
    <phoneticPr fontId="7"/>
  </si>
  <si>
    <t>（代表者名）</t>
    <rPh sb="1" eb="4">
      <t>ダイヒョウシャ</t>
    </rPh>
    <rPh sb="4" eb="5">
      <t>メイ</t>
    </rPh>
    <phoneticPr fontId="7"/>
  </si>
  <si>
    <t>イノベーション創出強化研究推進事業</t>
    <phoneticPr fontId="26"/>
  </si>
  <si>
    <t>スタートアップ総合支援プログラム（SBIR支援）</t>
    <phoneticPr fontId="26"/>
  </si>
  <si>
    <t>戦略的スマート農業技術等の開発・改良</t>
    <phoneticPr fontId="26"/>
  </si>
  <si>
    <t>-</t>
    <phoneticPr fontId="7"/>
  </si>
  <si>
    <t>有</t>
  </si>
  <si>
    <t>MS111</t>
    <phoneticPr fontId="7"/>
  </si>
  <si>
    <r>
      <t>（コンソーシアム名）</t>
    </r>
    <r>
      <rPr>
        <sz val="9"/>
        <color rgb="FFFF0000"/>
        <rFont val="ＭＳ ゴシック"/>
        <family val="3"/>
        <charset val="128"/>
      </rPr>
      <t>○○○○コンソーシアム</t>
    </r>
    <rPh sb="8" eb="9">
      <t>メイ</t>
    </rPh>
    <phoneticPr fontId="7"/>
  </si>
  <si>
    <r>
      <t>（代表機関名）</t>
    </r>
    <r>
      <rPr>
        <sz val="9"/>
        <color rgb="FFFF0000"/>
        <rFont val="ＭＳ ゴシック"/>
        <family val="3"/>
        <charset val="128"/>
      </rPr>
      <t>○○○○　○○大学</t>
    </r>
    <rPh sb="1" eb="3">
      <t>ダイヒョウ</t>
    </rPh>
    <rPh sb="3" eb="5">
      <t>キカン</t>
    </rPh>
    <rPh sb="5" eb="6">
      <t>メイ</t>
    </rPh>
    <phoneticPr fontId="7"/>
  </si>
  <si>
    <t>××大学××研究センター　生研　太郎</t>
    <phoneticPr fontId="7"/>
  </si>
  <si>
    <t>収支精算表の金額は集計表から転記されます。</t>
    <phoneticPr fontId="7"/>
  </si>
  <si>
    <t>（注１）研究管理運営業務を専門に行う研究管理運営機関を設置した場合のみ一般管理費を計上できます。
（注２）繰越額は「繰越承認申請書（経理様式８）」を提出し、繰越が認められた場合のみ計上できます。</t>
    <phoneticPr fontId="7"/>
  </si>
  <si>
    <t>ＤＮＡシーケンサー</t>
    <phoneticPr fontId="7"/>
  </si>
  <si>
    <t>１式</t>
    <phoneticPr fontId="7"/>
  </si>
  <si>
    <t>○○大学</t>
    <phoneticPr fontId="7"/>
  </si>
  <si>
    <t>△△△△△△</t>
    <phoneticPr fontId="7"/>
  </si>
  <si>
    <t>△△社製</t>
    <phoneticPr fontId="7"/>
  </si>
  <si>
    <t>△△△－△△△△</t>
    <phoneticPr fontId="7"/>
  </si>
  <si>
    <t>２台</t>
    <phoneticPr fontId="7"/>
  </si>
  <si>
    <t>△△株式会社</t>
    <phoneticPr fontId="7"/>
  </si>
  <si>
    <t>・ リースによる物品の導入についても記載すること。（レンタルについては記載不要）</t>
    <phoneticPr fontId="7"/>
  </si>
  <si>
    <t>(12ヶ月分）</t>
    <rPh sb="4" eb="5">
      <t>ゲツ</t>
    </rPh>
    <rPh sb="5" eb="6">
      <t>ブン</t>
    </rPh>
    <phoneticPr fontId="7"/>
  </si>
  <si>
    <t>リース期間総額</t>
    <phoneticPr fontId="7"/>
  </si>
  <si>
    <t>リース月額（単価）</t>
    <phoneticPr fontId="7"/>
  </si>
  <si>
    <t>100,000円</t>
    <rPh sb="7" eb="8">
      <t>エン</t>
    </rPh>
    <phoneticPr fontId="7"/>
  </si>
  <si>
    <t>9,600,000円</t>
    <rPh sb="9" eb="10">
      <t>エン</t>
    </rPh>
    <phoneticPr fontId="7"/>
  </si>
  <si>
    <t>令和〇年度（翌年度繰越）委託事業について、下記のとおり実施したので、その実績を報告します。</t>
    <phoneticPr fontId="7"/>
  </si>
  <si>
    <t>令和〇年度委託事業について、下記のとおり実施したので、その実績を報告します。</t>
    <phoneticPr fontId="7"/>
  </si>
  <si>
    <t>―――リストから選択し年度を入力してください―――</t>
    <rPh sb="11" eb="13">
      <t>ネンド</t>
    </rPh>
    <rPh sb="14" eb="16">
      <t>ニュウリョク</t>
    </rPh>
    <phoneticPr fontId="7"/>
  </si>
  <si>
    <t>（４）委託試験研究の成果</t>
    <phoneticPr fontId="7"/>
  </si>
  <si>
    <t>委託試験研究成果報告書のとおり　　</t>
    <phoneticPr fontId="7"/>
  </si>
  <si>
    <t>繰越の有無</t>
    <rPh sb="0" eb="2">
      <t>クリコシ</t>
    </rPh>
    <rPh sb="3" eb="5">
      <t>ウム</t>
    </rPh>
    <phoneticPr fontId="7"/>
  </si>
  <si>
    <t>繰　越　額</t>
    <phoneticPr fontId="7"/>
  </si>
  <si>
    <t>令和〇年度　委託費集計表</t>
    <rPh sb="0" eb="2">
      <t>レイワ</t>
    </rPh>
    <rPh sb="3" eb="5">
      <t>ネンド</t>
    </rPh>
    <rPh sb="6" eb="9">
      <t>イタクヒ</t>
    </rPh>
    <rPh sb="9" eb="12">
      <t>シュウケイヒョウ</t>
    </rPh>
    <phoneticPr fontId="7"/>
  </si>
  <si>
    <t>○○社製</t>
    <phoneticPr fontId="7"/>
  </si>
  <si>
    <t>型式等</t>
    <phoneticPr fontId="7"/>
  </si>
  <si>
    <t>執行未済額(返還額)</t>
    <rPh sb="0" eb="2">
      <t>シッコウ</t>
    </rPh>
    <rPh sb="2" eb="4">
      <t>ミサイ</t>
    </rPh>
    <rPh sb="4" eb="5">
      <t>ガク</t>
    </rPh>
    <rPh sb="6" eb="9">
      <t>ヘンカンガク</t>
    </rPh>
    <phoneticPr fontId="7"/>
  </si>
  <si>
    <t>（単位：円）</t>
    <rPh sb="1" eb="3">
      <t>タンイ</t>
    </rPh>
    <rPh sb="4" eb="5">
      <t>エン</t>
    </rPh>
    <phoneticPr fontId="7"/>
  </si>
  <si>
    <t>令和〇年〇月〇日</t>
    <rPh sb="0" eb="2">
      <t>レイワ</t>
    </rPh>
    <phoneticPr fontId="7"/>
  </si>
  <si>
    <t>令和△年△月△日</t>
    <rPh sb="0" eb="2">
      <t>レイワ</t>
    </rPh>
    <phoneticPr fontId="7"/>
  </si>
  <si>
    <t>令和□年□月□日</t>
    <rPh sb="0" eb="2">
      <t>レイワ</t>
    </rPh>
    <phoneticPr fontId="7"/>
  </si>
  <si>
    <r>
      <rPr>
        <sz val="10"/>
        <color rgb="FFFF0000"/>
        <rFont val="ＭＳ Ｐゴシック"/>
        <family val="3"/>
        <charset val="128"/>
      </rPr>
      <t>○○○○○○○○○○○○○○○○</t>
    </r>
    <r>
      <rPr>
        <sz val="10"/>
        <rFont val="ＭＳ Ｐゴシック"/>
        <family val="3"/>
        <charset val="128"/>
      </rPr>
      <t xml:space="preserve">
</t>
    </r>
    <r>
      <rPr>
        <sz val="10"/>
        <color theme="4"/>
        <rFont val="ＭＳ Ｐゴシック"/>
        <family val="3"/>
        <charset val="128"/>
      </rPr>
      <t>※委託研究契約書に記載されている試験研究計画名を記載してください</t>
    </r>
    <phoneticPr fontId="7"/>
  </si>
  <si>
    <t>　※当該年度の事業実施期間を記載してください</t>
    <phoneticPr fontId="7"/>
  </si>
  <si>
    <t>※研究代表者の所属・氏名を記載してください</t>
    <phoneticPr fontId="7"/>
  </si>
  <si>
    <t>　構成員の場合は、研究実施責任者の所属・氏名を記載してください</t>
    <phoneticPr fontId="7"/>
  </si>
  <si>
    <t>増　減</t>
    <rPh sb="0" eb="1">
      <t>ゾウ</t>
    </rPh>
    <rPh sb="2" eb="3">
      <t>ゲン</t>
    </rPh>
    <phoneticPr fontId="7"/>
  </si>
  <si>
    <t>増減</t>
    <rPh sb="0" eb="2">
      <t>ゾウゲン</t>
    </rPh>
    <phoneticPr fontId="7"/>
  </si>
  <si>
    <t>集計表から転記</t>
    <rPh sb="0" eb="3">
      <t>シュウケイヒョウ</t>
    </rPh>
    <rPh sb="5" eb="7">
      <t>テンキ</t>
    </rPh>
    <phoneticPr fontId="7"/>
  </si>
  <si>
    <t>自動計算</t>
    <rPh sb="0" eb="4">
      <t>ジドウケイサン</t>
    </rPh>
    <phoneticPr fontId="7"/>
  </si>
  <si>
    <t>（単位：円）</t>
  </si>
  <si>
    <t>試作品名</t>
    <phoneticPr fontId="7"/>
  </si>
  <si>
    <t>構成・仕様</t>
    <rPh sb="0" eb="2">
      <t>コウセイ</t>
    </rPh>
    <rPh sb="3" eb="5">
      <t>シヨウ</t>
    </rPh>
    <phoneticPr fontId="7"/>
  </si>
  <si>
    <t>製造又は取得価格</t>
    <phoneticPr fontId="7"/>
  </si>
  <si>
    <t>資産計上した場合の年月</t>
    <phoneticPr fontId="7"/>
  </si>
  <si>
    <t>備　考</t>
    <phoneticPr fontId="7"/>
  </si>
  <si>
    <t>４年</t>
    <rPh sb="1" eb="2">
      <t>ネン</t>
    </rPh>
    <phoneticPr fontId="7"/>
  </si>
  <si>
    <t>○○○システム</t>
    <phoneticPr fontId="7"/>
  </si>
  <si>
    <t>ベース車体・A社製 ABC-123</t>
    <phoneticPr fontId="7"/>
  </si>
  <si>
    <t>センサー・B社製 DEF</t>
    <phoneticPr fontId="7"/>
  </si>
  <si>
    <t>○○装置・C社製 G-012</t>
    <phoneticPr fontId="7"/>
  </si>
  <si>
    <t>○○装置・C社製 G-345</t>
    <phoneticPr fontId="7"/>
  </si>
  <si>
    <t>○○加工外注・○○製作所</t>
    <phoneticPr fontId="7"/>
  </si>
  <si>
    <t>○○大学</t>
    <phoneticPr fontId="7"/>
  </si>
  <si>
    <t>未計上</t>
  </si>
  <si>
    <t>○年度に</t>
    <phoneticPr fontId="7"/>
  </si>
  <si>
    <t>資産計上予定</t>
    <phoneticPr fontId="7"/>
  </si>
  <si>
    <t>所有権者
（物品の所在地）</t>
    <phoneticPr fontId="7"/>
  </si>
  <si>
    <t>耐用年数
（処分制限年月日）</t>
    <rPh sb="0" eb="2">
      <t>タイヨウ</t>
    </rPh>
    <rPh sb="2" eb="4">
      <t>ネンスウ</t>
    </rPh>
    <phoneticPr fontId="7"/>
  </si>
  <si>
    <t>事業終了後の継続使用の有無</t>
    <rPh sb="0" eb="2">
      <t>ジギョウシュ</t>
    </rPh>
    <rPh sb="2" eb="4">
      <t>シュウリョウ</t>
    </rPh>
    <rPh sb="4" eb="5">
      <t>ゴ</t>
    </rPh>
    <rPh sb="6" eb="8">
      <t>ケイゾク</t>
    </rPh>
    <rPh sb="8" eb="10">
      <t>シヨウ</t>
    </rPh>
    <rPh sb="11" eb="13">
      <t>ウム</t>
    </rPh>
    <phoneticPr fontId="7"/>
  </si>
  <si>
    <t>所有権者（物品の所在地）</t>
    <phoneticPr fontId="7"/>
  </si>
  <si>
    <t>耐用年数（処分制限年月日）</t>
    <rPh sb="0" eb="2">
      <t>タイヨウ</t>
    </rPh>
    <rPh sb="2" eb="4">
      <t>ネンスウ</t>
    </rPh>
    <phoneticPr fontId="7"/>
  </si>
  <si>
    <t>ファイナンスリース</t>
    <phoneticPr fontId="7"/>
  </si>
  <si>
    <t>〇年〇月〇日～</t>
    <rPh sb="1" eb="2">
      <t>ネン</t>
    </rPh>
    <rPh sb="3" eb="4">
      <t>ツキ</t>
    </rPh>
    <rPh sb="5" eb="6">
      <t>ヒ</t>
    </rPh>
    <phoneticPr fontId="7"/>
  </si>
  <si>
    <t>〇年〇月〇日</t>
    <rPh sb="1" eb="2">
      <t>ネン</t>
    </rPh>
    <rPh sb="3" eb="4">
      <t>ガツ</t>
    </rPh>
    <rPh sb="5" eb="6">
      <t>ニチ</t>
    </rPh>
    <phoneticPr fontId="7"/>
  </si>
  <si>
    <t>リース期間・48ヶ月</t>
    <rPh sb="3" eb="5">
      <t>キカン</t>
    </rPh>
    <phoneticPr fontId="7"/>
  </si>
  <si>
    <t>（　　―　　）</t>
    <phoneticPr fontId="7"/>
  </si>
  <si>
    <t>―</t>
    <phoneticPr fontId="7"/>
  </si>
  <si>
    <t>（記載要領）</t>
    <phoneticPr fontId="7"/>
  </si>
  <si>
    <t>・ 購入の場合は、備考欄に取得年月日を記載すること。</t>
    <phoneticPr fontId="7"/>
  </si>
  <si>
    <t>・単価及び金額欄は、当該年度にかかる単価・リース料の額を記載すること。</t>
    <phoneticPr fontId="7"/>
  </si>
  <si>
    <t>・備考欄は、リースの種類（ファイナンス又はオペレーティングリース）、リース期間、リース期間月数、リース料総額を記載すること</t>
    <phoneticPr fontId="7"/>
  </si>
  <si>
    <t>・所有機関欄は、リース会社でなく、リース料金を支払っている機関を記載すること。</t>
    <phoneticPr fontId="7"/>
  </si>
  <si>
    <r>
      <rPr>
        <sz val="10"/>
        <color theme="4"/>
        <rFont val="ＭＳ Ｐゴシック"/>
        <family val="3"/>
        <charset val="128"/>
      </rPr>
      <t>（当該事業年度予算の報告）</t>
    </r>
    <r>
      <rPr>
        <sz val="10"/>
        <rFont val="ＭＳ Ｐゴシック"/>
        <family val="3"/>
        <charset val="128"/>
      </rPr>
      <t xml:space="preserve">
</t>
    </r>
    <r>
      <rPr>
        <sz val="10"/>
        <color rgb="FFFF0000"/>
        <rFont val="ＭＳ Ｐゴシック"/>
        <family val="3"/>
        <charset val="128"/>
      </rPr>
      <t>令和〇年度委託事業について、下記のとおり実施したので、その実績を報告します。</t>
    </r>
    <r>
      <rPr>
        <sz val="10"/>
        <rFont val="ＭＳ Ｐゴシック"/>
        <family val="3"/>
        <charset val="128"/>
      </rPr>
      <t xml:space="preserve">
</t>
    </r>
    <r>
      <rPr>
        <sz val="10"/>
        <color theme="4"/>
        <rFont val="ＭＳ Ｐゴシック"/>
        <family val="3"/>
        <charset val="128"/>
      </rPr>
      <t>（繰越予算の報告）</t>
    </r>
    <r>
      <rPr>
        <sz val="10"/>
        <rFont val="ＭＳ Ｐゴシック"/>
        <family val="3"/>
        <charset val="128"/>
      </rPr>
      <t xml:space="preserve">
</t>
    </r>
    <r>
      <rPr>
        <sz val="10"/>
        <color rgb="FFFF0000"/>
        <rFont val="ＭＳ Ｐゴシック"/>
        <family val="3"/>
        <charset val="128"/>
      </rPr>
      <t>令和〇年度（翌年度繰越）委託事業について、下記のとおり実施したので、その実績を報告します。</t>
    </r>
    <phoneticPr fontId="7"/>
  </si>
  <si>
    <t>（①から転記）e-Rad課題ID(半角英数字)11111111</t>
    <rPh sb="4" eb="6">
      <t>テンキ</t>
    </rPh>
    <phoneticPr fontId="7"/>
  </si>
  <si>
    <r>
      <t>（住　所）</t>
    </r>
    <r>
      <rPr>
        <sz val="9"/>
        <color rgb="FFFF0000"/>
        <rFont val="ＭＳ ゴシック"/>
        <family val="3"/>
        <charset val="128"/>
      </rPr>
      <t>〇県〇市〇町〇〇番地</t>
    </r>
    <rPh sb="1" eb="2">
      <t>ジュウ</t>
    </rPh>
    <rPh sb="3" eb="4">
      <t>トコロ</t>
    </rPh>
    <phoneticPr fontId="7"/>
  </si>
  <si>
    <t>転記</t>
    <rPh sb="0" eb="2">
      <t>テンキ</t>
    </rPh>
    <phoneticPr fontId="7"/>
  </si>
  <si>
    <t>有</t>
    <rPh sb="0" eb="1">
      <t>ア</t>
    </rPh>
    <phoneticPr fontId="7"/>
  </si>
  <si>
    <t>有</t>
    <rPh sb="0" eb="1">
      <t>アリ</t>
    </rPh>
    <phoneticPr fontId="7"/>
  </si>
  <si>
    <t>○○装置</t>
    <phoneticPr fontId="7"/>
  </si>
  <si>
    <t>□□装置・D社製 X-678</t>
    <phoneticPr fontId="7"/>
  </si>
  <si>
    <t>□□加工・△△製作所（自社）</t>
    <phoneticPr fontId="7"/>
  </si>
  <si>
    <t>△△製作所</t>
    <phoneticPr fontId="7"/>
  </si>
  <si>
    <t>未計上</t>
    <phoneticPr fontId="7"/>
  </si>
  <si>
    <t>無</t>
    <rPh sb="0" eb="1">
      <t>ナシ</t>
    </rPh>
    <phoneticPr fontId="7"/>
  </si>
  <si>
    <t>・試作品等が複数の部分により構成される場合には、その部分を試作品等の内訳として記載すること。</t>
    <phoneticPr fontId="7"/>
  </si>
  <si>
    <t>・「製造又は取得価格」欄は、当該試作品等の直接材料費の額を記載すること。</t>
    <phoneticPr fontId="7"/>
  </si>
  <si>
    <t>・「資産計上した場合の年月」欄は、各年度中に資産計上した場合に記載すること。</t>
    <phoneticPr fontId="7"/>
  </si>
  <si>
    <t>・「備考」欄には、委託先において、事業終了までに試作品等を完成品として資産計上する予定がある場合に、その旨を記載すること。</t>
    <phoneticPr fontId="7"/>
  </si>
  <si>
    <t>(記載要領）</t>
    <phoneticPr fontId="7"/>
  </si>
  <si>
    <t>一般管理費</t>
    <rPh sb="0" eb="5">
      <t>イッパンカンリヒ</t>
    </rPh>
    <phoneticPr fontId="7"/>
  </si>
  <si>
    <t>実績報告書①から転記</t>
    <rPh sb="0" eb="5">
      <t>ジッセキホウコクショ</t>
    </rPh>
    <rPh sb="8" eb="10">
      <t>テンキ</t>
    </rPh>
    <phoneticPr fontId="7"/>
  </si>
  <si>
    <t>○○研究センター</t>
    <rPh sb="2" eb="4">
      <t>ケンキュウ</t>
    </rPh>
    <phoneticPr fontId="26"/>
  </si>
  <si>
    <t>事</t>
  </si>
  <si>
    <t>補</t>
  </si>
  <si>
    <t>　</t>
  </si>
  <si>
    <t>令和２年４月～
令和〇年３月</t>
    <rPh sb="0" eb="2">
      <t>レイワ</t>
    </rPh>
    <rPh sb="3" eb="4">
      <t>ネン</t>
    </rPh>
    <rPh sb="5" eb="6">
      <t>ガツ</t>
    </rPh>
    <rPh sb="8" eb="10">
      <t>レイワ</t>
    </rPh>
    <rPh sb="11" eb="12">
      <t>ネン</t>
    </rPh>
    <rPh sb="13" eb="14">
      <t>ガツ</t>
    </rPh>
    <phoneticPr fontId="26"/>
  </si>
  <si>
    <t>令和元年４月～
令和〇年３月</t>
    <rPh sb="0" eb="2">
      <t>レイワ</t>
    </rPh>
    <rPh sb="2" eb="3">
      <t>ガン</t>
    </rPh>
    <rPh sb="3" eb="4">
      <t>ネン</t>
    </rPh>
    <rPh sb="5" eb="6">
      <t>ガツ</t>
    </rPh>
    <rPh sb="8" eb="10">
      <t>レイワ</t>
    </rPh>
    <rPh sb="11" eb="12">
      <t>ネン</t>
    </rPh>
    <rPh sb="13" eb="14">
      <t>ガツ</t>
    </rPh>
    <phoneticPr fontId="26"/>
  </si>
  <si>
    <t>（①から転記）e-Rad課題ID(半角英数字)11111111</t>
    <phoneticPr fontId="7"/>
  </si>
  <si>
    <t>一般管理費</t>
    <phoneticPr fontId="7"/>
  </si>
  <si>
    <t>一般管理費割合</t>
    <phoneticPr fontId="7"/>
  </si>
  <si>
    <t>実績報告書①より転記</t>
    <rPh sb="0" eb="5">
      <t>ジッセキホウコクショ</t>
    </rPh>
    <rPh sb="8" eb="10">
      <t>テンキ</t>
    </rPh>
    <phoneticPr fontId="7"/>
  </si>
  <si>
    <t>実績報告書①より転記</t>
    <phoneticPr fontId="7"/>
  </si>
  <si>
    <t>〇〇大学</t>
    <rPh sb="2" eb="4">
      <t>ダイガク</t>
    </rPh>
    <phoneticPr fontId="7"/>
  </si>
  <si>
    <t>〇〇大学○○研究部門○○△△研究領域</t>
    <rPh sb="2" eb="4">
      <t>ダイガク</t>
    </rPh>
    <rPh sb="6" eb="8">
      <t>ケンキュウ</t>
    </rPh>
    <rPh sb="8" eb="10">
      <t>ブモン</t>
    </rPh>
    <rPh sb="14" eb="16">
      <t>ケンキュウ</t>
    </rPh>
    <rPh sb="16" eb="18">
      <t>リョウイキ</t>
    </rPh>
    <phoneticPr fontId="26"/>
  </si>
  <si>
    <t>○○研究センター○○△△研究領域</t>
    <rPh sb="2" eb="4">
      <t>ケンキュウ</t>
    </rPh>
    <rPh sb="12" eb="14">
      <t>ケンキュウ</t>
    </rPh>
    <rPh sb="14" eb="16">
      <t>リョウイキ</t>
    </rPh>
    <phoneticPr fontId="26"/>
  </si>
  <si>
    <t>所有権者
（試作品の所在地）</t>
    <phoneticPr fontId="7"/>
  </si>
  <si>
    <t>（単位：円）</t>
    <phoneticPr fontId="7"/>
  </si>
  <si>
    <t>（①から転記）e-Rad課題ID(半角英数字)11111111</t>
    <phoneticPr fontId="7"/>
  </si>
  <si>
    <r>
      <t>令和</t>
    </r>
    <r>
      <rPr>
        <sz val="14"/>
        <color rgb="FFFF0000"/>
        <rFont val="ＭＳ Ｐゴシック"/>
        <family val="3"/>
        <charset val="128"/>
      </rPr>
      <t>〇</t>
    </r>
    <r>
      <rPr>
        <sz val="14"/>
        <rFont val="ＭＳ Ｐゴシック"/>
        <family val="3"/>
        <charset val="128"/>
      </rPr>
      <t>年度　委託費集計表</t>
    </r>
    <rPh sb="0" eb="2">
      <t>レイワ</t>
    </rPh>
    <rPh sb="3" eb="5">
      <t>ネンド</t>
    </rPh>
    <rPh sb="6" eb="9">
      <t>イタクヒ</t>
    </rPh>
    <rPh sb="9" eb="12">
      <t>シュウケイヒョウ</t>
    </rPh>
    <phoneticPr fontId="7"/>
  </si>
  <si>
    <t>61日ルール適用</t>
    <rPh sb="2" eb="3">
      <t>ニチ</t>
    </rPh>
    <rPh sb="6" eb="8">
      <t>テキヨウ</t>
    </rPh>
    <phoneticPr fontId="7"/>
  </si>
  <si>
    <t>61日ルール適用</t>
    <phoneticPr fontId="7"/>
  </si>
  <si>
    <t>委託費上限額</t>
    <rPh sb="0" eb="3">
      <t>イタクヒ</t>
    </rPh>
    <rPh sb="3" eb="6">
      <t>ジョウゲンガク</t>
    </rPh>
    <phoneticPr fontId="7"/>
  </si>
  <si>
    <r>
      <t>61日ルール適用「</t>
    </r>
    <r>
      <rPr>
        <b/>
        <sz val="10"/>
        <rFont val="ＭＳ Ｐゴシック"/>
        <family val="3"/>
        <charset val="128"/>
      </rPr>
      <t>無</t>
    </r>
    <r>
      <rPr>
        <sz val="10"/>
        <rFont val="ＭＳ Ｐゴシック"/>
        <family val="3"/>
        <charset val="128"/>
      </rPr>
      <t>」</t>
    </r>
    <rPh sb="2" eb="3">
      <t>ニチ</t>
    </rPh>
    <rPh sb="6" eb="8">
      <t>テキヨウ</t>
    </rPh>
    <rPh sb="9" eb="10">
      <t>ナシ</t>
    </rPh>
    <phoneticPr fontId="7"/>
  </si>
  <si>
    <r>
      <t>61日ルール適用「</t>
    </r>
    <r>
      <rPr>
        <b/>
        <sz val="10"/>
        <rFont val="ＭＳ Ｐゴシック"/>
        <family val="3"/>
        <charset val="128"/>
      </rPr>
      <t>有</t>
    </r>
    <r>
      <rPr>
        <sz val="10"/>
        <rFont val="ＭＳ Ｐゴシック"/>
        <family val="3"/>
        <charset val="128"/>
      </rPr>
      <t>」</t>
    </r>
    <rPh sb="2" eb="3">
      <t>ニチ</t>
    </rPh>
    <rPh sb="6" eb="8">
      <t>テキヨウ</t>
    </rPh>
    <rPh sb="9" eb="10">
      <t>アリ</t>
    </rPh>
    <phoneticPr fontId="7"/>
  </si>
  <si>
    <t>精算払請求額</t>
    <rPh sb="0" eb="3">
      <t>セイサンバライ</t>
    </rPh>
    <rPh sb="3" eb="6">
      <t>セイキュウガク</t>
    </rPh>
    <phoneticPr fontId="7"/>
  </si>
  <si>
    <t>執行未済額（返還額）</t>
    <rPh sb="0" eb="2">
      <t>シッコウ</t>
    </rPh>
    <rPh sb="2" eb="4">
      <t>ミサイ</t>
    </rPh>
    <rPh sb="4" eb="5">
      <t>ガク</t>
    </rPh>
    <rPh sb="6" eb="9">
      <t>ヘンカンガク</t>
    </rPh>
    <phoneticPr fontId="7"/>
  </si>
  <si>
    <t>（３）委託試験研究の研究代表者または研究統括者の所属及び氏名</t>
    <rPh sb="10" eb="12">
      <t>ケンキュウ</t>
    </rPh>
    <rPh sb="12" eb="15">
      <t>ダイヒョウシャ</t>
    </rPh>
    <rPh sb="18" eb="20">
      <t>ケンキュウ</t>
    </rPh>
    <rPh sb="20" eb="23">
      <t>トウカツシャ</t>
    </rPh>
    <phoneticPr fontId="7"/>
  </si>
  <si>
    <t>（３）委託試験研究の研究代表者または研究統括者の所属及び氏名</t>
    <phoneticPr fontId="7"/>
  </si>
  <si>
    <t>（①から転記）研究課題番号：MS111</t>
    <rPh sb="4" eb="6">
      <t>テンキ</t>
    </rPh>
    <rPh sb="7" eb="13">
      <t>ケンキュウカダイバンゴウ</t>
    </rPh>
    <phoneticPr fontId="7"/>
  </si>
  <si>
    <t>（①から転記）研究課題番号：MS111</t>
    <phoneticPr fontId="7"/>
  </si>
  <si>
    <t>（①から転記）研究課題番号：MS111</t>
    <phoneticPr fontId="7"/>
  </si>
  <si>
    <t>（①から転記）研究課題番号：MS111</t>
    <phoneticPr fontId="7"/>
  </si>
  <si>
    <t>３　物品購入実績</t>
  </si>
  <si>
    <t>４　取得した試作品等</t>
  </si>
  <si>
    <t>当年度概算払受領済額</t>
    <phoneticPr fontId="7"/>
  </si>
  <si>
    <t>（〇県〇市〇町〇〇番地○○棟〇階○○研究室）</t>
    <rPh sb="13" eb="14">
      <t>トウ</t>
    </rPh>
    <rPh sb="15" eb="16">
      <t>カイ</t>
    </rPh>
    <rPh sb="18" eb="21">
      <t>ケンキュウシツ</t>
    </rPh>
    <phoneticPr fontId="7"/>
  </si>
  <si>
    <t>（〇県〇市〇町〇〇番地○○棟〇階○○室）</t>
    <phoneticPr fontId="7"/>
  </si>
  <si>
    <t>（〇県〇市〇町〇〇番地○○棟〇階○○研究室）</t>
    <phoneticPr fontId="7"/>
  </si>
  <si>
    <t>（〇年３月３１日）</t>
    <rPh sb="7" eb="8">
      <t>ニチ</t>
    </rPh>
    <phoneticPr fontId="7"/>
  </si>
  <si>
    <t>当年度概算払受領済額
（委託試験研究概算払請求書（経理様式６）に伴う受領額）</t>
    <rPh sb="0" eb="3">
      <t>トウネンド</t>
    </rPh>
    <rPh sb="3" eb="5">
      <t>ガイサン</t>
    </rPh>
    <rPh sb="5" eb="6">
      <t>バライ</t>
    </rPh>
    <rPh sb="6" eb="8">
      <t>ジュリョウ</t>
    </rPh>
    <rPh sb="8" eb="9">
      <t>スミ</t>
    </rPh>
    <rPh sb="9" eb="10">
      <t>ガク</t>
    </rPh>
    <rPh sb="12" eb="14">
      <t>イタク</t>
    </rPh>
    <rPh sb="14" eb="16">
      <t>シケン</t>
    </rPh>
    <rPh sb="16" eb="18">
      <t>ケンキュウ</t>
    </rPh>
    <rPh sb="18" eb="20">
      <t>ガイサン</t>
    </rPh>
    <rPh sb="20" eb="21">
      <t>バライ</t>
    </rPh>
    <rPh sb="21" eb="24">
      <t>セイキュウショ</t>
    </rPh>
    <rPh sb="25" eb="27">
      <t>ケイリ</t>
    </rPh>
    <rPh sb="27" eb="29">
      <t>ヨウシキ</t>
    </rPh>
    <rPh sb="32" eb="33">
      <t>トモナ</t>
    </rPh>
    <rPh sb="34" eb="36">
      <t>ジュリョウ</t>
    </rPh>
    <rPh sb="36" eb="37">
      <t>ガク</t>
    </rPh>
    <phoneticPr fontId="7"/>
  </si>
  <si>
    <t>当年度概算払受領済額
（委託試験研究概算払請求書（経理様式６）に伴う受領額）</t>
    <phoneticPr fontId="7"/>
  </si>
  <si>
    <t>令和〇年度委託事業について、下記のとおり実施したので、その実績を報告します。</t>
  </si>
  <si>
    <r>
      <rPr>
        <b/>
        <sz val="12"/>
        <rFont val="ＭＳ Ｐゴシック"/>
        <family val="3"/>
        <charset val="128"/>
      </rPr>
      <t>【繰越額】</t>
    </r>
    <r>
      <rPr>
        <sz val="12"/>
        <rFont val="ＭＳ Ｐゴシック"/>
        <family val="3"/>
        <charset val="128"/>
      </rPr>
      <t>　（事前に「繰越承認申請書（経理様式８）」を提出し、繰越が認められた額）</t>
    </r>
    <rPh sb="7" eb="9">
      <t>ジゼン</t>
    </rPh>
    <phoneticPr fontId="7"/>
  </si>
  <si>
    <t>研究管理運営機関設置の有無</t>
    <rPh sb="0" eb="2">
      <t>ケンキュウ</t>
    </rPh>
    <rPh sb="2" eb="4">
      <t>カンリ</t>
    </rPh>
    <rPh sb="4" eb="6">
      <t>ウンエイ</t>
    </rPh>
    <rPh sb="6" eb="8">
      <t>キカン</t>
    </rPh>
    <rPh sb="8" eb="10">
      <t>セッチ</t>
    </rPh>
    <rPh sb="11" eb="13">
      <t>ウム</t>
    </rPh>
    <phoneticPr fontId="7"/>
  </si>
  <si>
    <t>戦略的スマート農業技術の開発・改良</t>
    <phoneticPr fontId="26"/>
  </si>
  <si>
    <t>オープンイノベーション研究・実用化推進事業</t>
  </si>
  <si>
    <t>食料安全保障強化に向けた革新的新品種開発プロジェクトのうち食料安全保障強化に資する新品種開発</t>
  </si>
  <si>
    <t>戦略的イノベーション創造プログ ラム〔ＳＩＰ〕（豊かな食が提供される持続可能なフードチェーンの構築）</t>
    <phoneticPr fontId="7"/>
  </si>
  <si>
    <t xml:space="preserve">
返還連絡書に伴う返還額</t>
  </si>
  <si>
    <t>返還連絡書（経理様式１７）に伴う返還額</t>
    <rPh sb="0" eb="2">
      <t>ヘンカン</t>
    </rPh>
    <rPh sb="2" eb="4">
      <t>レンラク</t>
    </rPh>
    <rPh sb="4" eb="5">
      <t>ショ</t>
    </rPh>
    <rPh sb="6" eb="8">
      <t>ケイリ</t>
    </rPh>
    <rPh sb="8" eb="10">
      <t>ヨウシキ</t>
    </rPh>
    <rPh sb="14" eb="15">
      <t>トモナ</t>
    </rPh>
    <rPh sb="16" eb="18">
      <t>ヘンカン</t>
    </rPh>
    <rPh sb="18" eb="19">
      <t>ガク</t>
    </rPh>
    <phoneticPr fontId="7"/>
  </si>
  <si>
    <t>無</t>
  </si>
  <si>
    <t>（間接経費チェック）</t>
    <rPh sb="1" eb="5">
      <t>カンセツケイヒ</t>
    </rPh>
    <phoneticPr fontId="7"/>
  </si>
  <si>
    <t>e-Rad課題ID：</t>
    <phoneticPr fontId="7"/>
  </si>
  <si>
    <r>
      <t>（代表者名）</t>
    </r>
    <r>
      <rPr>
        <sz val="9"/>
        <color rgb="FFFF0000"/>
        <rFont val="ＭＳ ゴシック"/>
        <family val="3"/>
        <charset val="128"/>
      </rPr>
      <t>○○○○　○○　○○</t>
    </r>
    <r>
      <rPr>
        <sz val="9"/>
        <rFont val="ＭＳ ゴシック"/>
        <family val="3"/>
        <charset val="128"/>
      </rPr>
      <t>　</t>
    </r>
    <r>
      <rPr>
        <sz val="9"/>
        <color theme="4"/>
        <rFont val="ＭＳ ゴシック"/>
        <family val="3"/>
        <charset val="128"/>
      </rPr>
      <t>※契約書記載の役職、代表者名</t>
    </r>
    <rPh sb="1" eb="4">
      <t>ダイヒョウシャ</t>
    </rPh>
    <rPh sb="4" eb="5">
      <t>メイ</t>
    </rPh>
    <rPh sb="24" eb="26">
      <t>ヤクショク</t>
    </rPh>
    <phoneticPr fontId="7"/>
  </si>
  <si>
    <t>-</t>
    <phoneticPr fontId="7"/>
  </si>
  <si>
    <t>注１：「役割」の欄は、以下の該当する役割を略称で記載する。　
　　　研究代表者=◎、研究実施責任者=○、研究実施者=空欄、研究補助者=補、事務担当者=事</t>
    <phoneticPr fontId="7"/>
  </si>
  <si>
    <t xml:space="preserve">    ＊研究補助者とは、研究実施者の指導に従って、当該研究に専念できる者を基本とし、研究実施者が担当する研究の補助的な作業
       （実験補助、研究材料の維持・管理、データ整理等）を行う者のこと。  </t>
    <phoneticPr fontId="7"/>
  </si>
  <si>
    <t>　　　＊事務担当者は、委託費で人件費を支出する研究管理運営機関の担当を記載してください。</t>
    <phoneticPr fontId="7"/>
  </si>
  <si>
    <t>注２：「期間」は担当する（した）期間を記載する。</t>
    <phoneticPr fontId="7"/>
  </si>
  <si>
    <t>注３：本表に記載されていない者に対する経費（人件費、旅費、賃金）の支払いは、研究従事者以外に支払うことが必要である経費（例えば依頼　　
　　　出張の旅費等）を除き、認められない。</t>
    <phoneticPr fontId="7"/>
  </si>
  <si>
    <t>注４：本情報は、生研支援センターからの連絡・案内に使用するほか、研究者の構成等の調査に利用します。なお、個人情報内容に関する秘密
　　　は厳守します。</t>
    <phoneticPr fontId="7"/>
  </si>
  <si>
    <r>
      <rPr>
        <sz val="10.5"/>
        <rFont val="MS UI Gothic"/>
        <family val="3"/>
        <charset val="128"/>
      </rPr>
      <t>注５：エフォート管理適用者は備考欄に</t>
    </r>
    <r>
      <rPr>
        <b/>
        <sz val="10.5"/>
        <rFont val="MS UI Gothic"/>
        <family val="3"/>
        <charset val="128"/>
      </rPr>
      <t>【エフォート】</t>
    </r>
    <r>
      <rPr>
        <sz val="10.5"/>
        <rFont val="MS UI Gothic"/>
        <family val="3"/>
        <charset val="128"/>
      </rPr>
      <t>と記載をしてください。</t>
    </r>
    <r>
      <rPr>
        <sz val="10.5"/>
        <color rgb="FFFF0000"/>
        <rFont val="MS UI Gothic"/>
        <family val="3"/>
        <charset val="128"/>
      </rPr>
      <t xml:space="preserve">
         （経理・契約担当課にエフォート証明書を提出してください。）</t>
    </r>
    <phoneticPr fontId="7"/>
  </si>
  <si>
    <r>
      <t>注６：若手研究者の自発的研究活動適用者は備考欄に</t>
    </r>
    <r>
      <rPr>
        <b/>
        <sz val="10.5"/>
        <rFont val="MS UI Gothic"/>
        <family val="3"/>
        <charset val="128"/>
      </rPr>
      <t>【若手】</t>
    </r>
    <r>
      <rPr>
        <sz val="10.5"/>
        <rFont val="MS UI Gothic"/>
        <family val="3"/>
        <charset val="128"/>
      </rPr>
      <t>と記載してください。</t>
    </r>
    <phoneticPr fontId="7"/>
  </si>
  <si>
    <r>
      <t>注７：競争的研究費の直接経費から研究代表者の人件費の支出適用者は備考欄に</t>
    </r>
    <r>
      <rPr>
        <b/>
        <sz val="10.5"/>
        <rFont val="MS UI Gothic"/>
        <family val="3"/>
        <charset val="128"/>
      </rPr>
      <t>【ＰＩ人件費】</t>
    </r>
    <r>
      <rPr>
        <sz val="10.5"/>
        <rFont val="MS UI Gothic"/>
        <family val="3"/>
        <charset val="128"/>
      </rPr>
      <t>と記載してください。
　　</t>
    </r>
    <r>
      <rPr>
        <sz val="10.5"/>
        <color rgb="FFFF0000"/>
        <rFont val="MS UI Gothic"/>
        <family val="3"/>
        <charset val="128"/>
      </rPr>
      <t>　（国及び地方公共団体からの交付金等で職員の人件費等を負担している 法人（地方公共団体を含む。））</t>
    </r>
    <phoneticPr fontId="7"/>
  </si>
  <si>
    <r>
      <t>注８：競争的研究費の直接経費から研究以外の業務の代行経費を支出適用者は備考欄に</t>
    </r>
    <r>
      <rPr>
        <b/>
        <sz val="10.5"/>
        <color theme="1"/>
        <rFont val="MS UI Gothic"/>
        <family val="3"/>
        <charset val="128"/>
      </rPr>
      <t>【バイアウト】</t>
    </r>
    <r>
      <rPr>
        <sz val="10.5"/>
        <color theme="1"/>
        <rFont val="MS UI Gothic"/>
        <family val="3"/>
        <charset val="128"/>
      </rPr>
      <t>と記載してください。
　　</t>
    </r>
    <r>
      <rPr>
        <sz val="10.5"/>
        <color rgb="FFFF0000"/>
        <rFont val="MS UI Gothic"/>
        <family val="3"/>
        <charset val="128"/>
      </rPr>
      <t>　（研究者が本来行う必要がある教育活動等及びそれに付随する事務等 の業務が対象。営利目的で実施する業務は対象外。</t>
    </r>
    <phoneticPr fontId="7"/>
  </si>
  <si>
    <r>
      <t>　　　</t>
    </r>
    <r>
      <rPr>
        <sz val="10.5"/>
        <color rgb="FFFF0000"/>
        <rFont val="MS UI Gothic"/>
        <family val="3"/>
        <charset val="128"/>
      </rPr>
      <t xml:space="preserve"> （例） 教育活動（授業等の実施・準備、学生への指導等）、社会貢献活動（診療活動、 研究成果普及活動等） 等）</t>
    </r>
    <phoneticPr fontId="7"/>
  </si>
  <si>
    <r>
      <t xml:space="preserve"> 注９：ＲＡ等博士課程学生向けの経費計上を行う場合は備考欄に</t>
    </r>
    <r>
      <rPr>
        <b/>
        <sz val="10.5"/>
        <color theme="1"/>
        <rFont val="MS UI Gothic"/>
        <family val="3"/>
        <charset val="128"/>
      </rPr>
      <t>【ＲＡ】</t>
    </r>
    <r>
      <rPr>
        <sz val="10.5"/>
        <color theme="1"/>
        <rFont val="MS UI Gothic"/>
        <family val="3"/>
        <charset val="128"/>
      </rPr>
      <t>と記載してください。</t>
    </r>
    <phoneticPr fontId="7"/>
  </si>
  <si>
    <t>令和〇年〇月〇日</t>
    <rPh sb="0" eb="2">
      <t>レイワ</t>
    </rPh>
    <rPh sb="3" eb="4">
      <t>ネン</t>
    </rPh>
    <rPh sb="5" eb="6">
      <t>ガツ</t>
    </rPh>
    <rPh sb="7" eb="8">
      <t>ニチ</t>
    </rPh>
    <phoneticPr fontId="26"/>
  </si>
  <si>
    <t>令和　年　月　日</t>
    <rPh sb="0" eb="2">
      <t>レイワ</t>
    </rPh>
    <rPh sb="3" eb="4">
      <t>ネン</t>
    </rPh>
    <rPh sb="5" eb="6">
      <t>ガツ</t>
    </rPh>
    <rPh sb="7" eb="8">
      <t>ニチ</t>
    </rPh>
    <phoneticPr fontId="26"/>
  </si>
  <si>
    <t>食料安全保障強化に向けた革新的新品種開発プロジェクト</t>
    <phoneticPr fontId="109"/>
  </si>
  <si>
    <t>シャインマスカット未開花症緊急対策</t>
    <phoneticPr fontId="109"/>
  </si>
  <si>
    <t>〇年〇月〇日納品</t>
    <rPh sb="5" eb="6">
      <t>ニチ</t>
    </rPh>
    <rPh sb="6" eb="8">
      <t>ノウヒン</t>
    </rPh>
    <phoneticPr fontId="7"/>
  </si>
  <si>
    <t>次世代スマート農業技術の開発・改良・実用化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</si>
</sst>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176" formatCode="0;\-0;;@"/>
    <numFmt numFmtId="177" formatCode="&quot;(コンソーシアム名)&quot;General"/>
    <numFmt numFmtId="178" formatCode="[$-411]ggge&quot;年&quot;m&quot;月&quot;d&quot;日&quot;;@"/>
    <numFmt numFmtId="179" formatCode="[DBNum3][$]ggge&quot;年&quot;m&quot;月&quot;d&quot;日&quot;;@" x16r2:formatCode16="[DBNum3][$-ja-JP-x-gannen]ggge&quot;年&quot;m&quot;月&quot;d&quot;日&quot;;@"/>
    <numFmt numFmtId="180" formatCode="0_);[Red]\(0\)"/>
    <numFmt numFmtId="181" formatCode="#,##0_);[Red]\(#,##0\)"/>
    <numFmt numFmtId="182" formatCode="[$]ggge&quot;年&quot;m&quot;月&quot;d&quot;日&quot;;@" x16r2:formatCode16="[$-ja-JP-x-gannen]ggge&quot;年&quot;m&quot;月&quot;d&quot;日&quot;;@"/>
    <numFmt numFmtId="183" formatCode="#,##0_ "/>
    <numFmt numFmtId="184" formatCode="###,###,###,###&quot;円&quot;"/>
    <numFmt numFmtId="185" formatCode="#,##0;&quot;▲&quot;#,##0"/>
    <numFmt numFmtId="186" formatCode="#,##0;&quot;△ &quot;#,##0"/>
  </numFmts>
  <fonts count="11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0"/>
      <color indexed="8"/>
      <name val="ＭＳ Ｐゴシック"/>
      <family val="3"/>
      <charset val="128"/>
    </font>
    <font>
      <sz val="12"/>
      <name val="ＭＳ Ｐゴシック"/>
      <family val="3"/>
      <charset val="128"/>
    </font>
    <font>
      <sz val="8"/>
      <color indexed="8"/>
      <name val="ＭＳ Ｐゴシック"/>
      <family val="3"/>
      <charset val="128"/>
    </font>
    <font>
      <sz val="9"/>
      <name val="ＭＳ ゴシック"/>
      <family val="3"/>
      <charset val="128"/>
    </font>
    <font>
      <sz val="11"/>
      <color indexed="8"/>
      <name val="ＭＳ Ｐゴシック"/>
      <family val="3"/>
      <charset val="128"/>
    </font>
    <font>
      <b/>
      <sz val="10"/>
      <color indexed="8"/>
      <name val="ＭＳ Ｐゴシック"/>
      <family val="3"/>
      <charset val="128"/>
    </font>
    <font>
      <sz val="9"/>
      <name val="ＭＳ Ｐゴシック"/>
      <family val="3"/>
      <charset val="128"/>
    </font>
    <font>
      <sz val="9"/>
      <color indexed="8"/>
      <name val="ＭＳ Ｐゴシック"/>
      <family val="3"/>
      <charset val="128"/>
    </font>
    <font>
      <b/>
      <sz val="10"/>
      <name val="ＭＳ Ｐゴシック"/>
      <family val="3"/>
      <charset val="128"/>
    </font>
    <font>
      <b/>
      <sz val="10.5"/>
      <name val="ＭＳ Ｐゴシック"/>
      <family val="3"/>
      <charset val="128"/>
    </font>
    <font>
      <strike/>
      <sz val="10"/>
      <color rgb="FFFF0000"/>
      <name val="ＭＳ Ｐゴシック"/>
      <family val="3"/>
      <charset val="128"/>
    </font>
    <font>
      <sz val="14"/>
      <name val="ＭＳ Ｐゴシック"/>
      <family val="3"/>
      <charset val="128"/>
    </font>
    <font>
      <b/>
      <sz val="10"/>
      <color rgb="FFFF0000"/>
      <name val="ＭＳ Ｐゴシック"/>
      <family val="3"/>
      <charset val="128"/>
    </font>
    <font>
      <sz val="10"/>
      <color rgb="FFFF0000"/>
      <name val="ＭＳ Ｐゴシック"/>
      <family val="3"/>
      <charset val="128"/>
    </font>
    <font>
      <sz val="9"/>
      <color rgb="FFFF0000"/>
      <name val="ＭＳ ゴシック"/>
      <family val="3"/>
      <charset val="128"/>
    </font>
    <font>
      <sz val="10"/>
      <color theme="1"/>
      <name val="ＭＳ ゴシック"/>
      <family val="3"/>
      <charset val="128"/>
    </font>
    <font>
      <sz val="9"/>
      <color theme="1"/>
      <name val="Meiryo UI"/>
      <family val="3"/>
      <charset val="128"/>
    </font>
    <font>
      <sz val="6"/>
      <name val="ＭＳ Ｐゴシック"/>
      <family val="2"/>
      <charset val="128"/>
      <scheme val="minor"/>
    </font>
    <font>
      <sz val="11"/>
      <color theme="1"/>
      <name val="Meiryo UI"/>
      <family val="3"/>
      <charset val="128"/>
    </font>
    <font>
      <sz val="8"/>
      <color theme="1"/>
      <name val="Meiryo UI"/>
      <family val="3"/>
      <charset val="128"/>
    </font>
    <font>
      <sz val="9"/>
      <color theme="3" tint="0.39997558519241921"/>
      <name val="Meiryo UI"/>
      <family val="3"/>
      <charset val="128"/>
    </font>
    <font>
      <sz val="9"/>
      <color theme="1"/>
      <name val="MS UI Gothic"/>
      <family val="3"/>
      <charset val="128"/>
    </font>
    <font>
      <sz val="9"/>
      <color rgb="FFFF0000"/>
      <name val="MS UI Gothic"/>
      <family val="3"/>
      <charset val="128"/>
    </font>
    <font>
      <sz val="8"/>
      <color theme="3"/>
      <name val="Meiryo UI"/>
      <family val="3"/>
      <charset val="128"/>
    </font>
    <font>
      <sz val="11"/>
      <color indexed="10"/>
      <name val="ＭＳ Ｐゴシック"/>
      <family val="3"/>
      <charset val="128"/>
    </font>
    <font>
      <sz val="11"/>
      <color theme="1"/>
      <name val="ＭＳ Ｐゴシック"/>
      <family val="3"/>
      <charset val="128"/>
      <scheme val="minor"/>
    </font>
    <font>
      <sz val="11"/>
      <color indexed="9"/>
      <name val="ＭＳ Ｐゴシック"/>
      <family val="3"/>
      <charset val="128"/>
    </font>
    <font>
      <sz val="11"/>
      <color theme="0"/>
      <name val="ＭＳ Ｐゴシック"/>
      <family val="3"/>
      <charset val="128"/>
      <scheme val="minor"/>
    </font>
    <font>
      <b/>
      <sz val="18"/>
      <color indexed="56"/>
      <name val="ＭＳ Ｐゴシック"/>
      <family val="3"/>
      <charset val="128"/>
    </font>
    <font>
      <b/>
      <sz val="18"/>
      <color theme="3"/>
      <name val="ＭＳ Ｐゴシック"/>
      <family val="3"/>
      <charset val="128"/>
      <scheme val="major"/>
    </font>
    <font>
      <b/>
      <sz val="11"/>
      <color indexed="9"/>
      <name val="ＭＳ Ｐゴシック"/>
      <family val="3"/>
      <charset val="128"/>
    </font>
    <font>
      <b/>
      <sz val="11"/>
      <color theme="0"/>
      <name val="ＭＳ Ｐゴシック"/>
      <family val="3"/>
      <charset val="128"/>
      <scheme val="minor"/>
    </font>
    <font>
      <sz val="11"/>
      <color indexed="60"/>
      <name val="ＭＳ Ｐゴシック"/>
      <family val="3"/>
      <charset val="128"/>
    </font>
    <font>
      <sz val="11"/>
      <color rgb="FF9C6500"/>
      <name val="ＭＳ Ｐゴシック"/>
      <family val="3"/>
      <charset val="128"/>
      <scheme val="minor"/>
    </font>
    <font>
      <sz val="11"/>
      <color indexed="52"/>
      <name val="ＭＳ Ｐゴシック"/>
      <family val="3"/>
      <charset val="128"/>
    </font>
    <font>
      <sz val="11"/>
      <color rgb="FFFA7D00"/>
      <name val="ＭＳ Ｐゴシック"/>
      <family val="3"/>
      <charset val="128"/>
      <scheme val="minor"/>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b/>
      <sz val="11"/>
      <color rgb="FFFA7D00"/>
      <name val="ＭＳ Ｐゴシック"/>
      <family val="3"/>
      <charset val="128"/>
      <scheme val="minor"/>
    </font>
    <font>
      <sz val="11"/>
      <color rgb="FFFF0000"/>
      <name val="ＭＳ Ｐゴシック"/>
      <family val="3"/>
      <charset val="128"/>
      <scheme val="minor"/>
    </font>
    <font>
      <b/>
      <sz val="11"/>
      <name val="ＭＳ Ｐゴシック"/>
      <family val="3"/>
      <charset val="128"/>
    </font>
    <font>
      <b/>
      <sz val="15"/>
      <color indexed="56"/>
      <name val="ＭＳ Ｐゴシック"/>
      <family val="3"/>
      <charset val="128"/>
    </font>
    <font>
      <b/>
      <sz val="15"/>
      <color theme="3"/>
      <name val="ＭＳ Ｐゴシック"/>
      <family val="3"/>
      <charset val="128"/>
      <scheme val="minor"/>
    </font>
    <font>
      <b/>
      <sz val="13"/>
      <color indexed="56"/>
      <name val="ＭＳ Ｐゴシック"/>
      <family val="3"/>
      <charset val="128"/>
    </font>
    <font>
      <b/>
      <sz val="13"/>
      <color theme="3"/>
      <name val="ＭＳ Ｐゴシック"/>
      <family val="3"/>
      <charset val="128"/>
      <scheme val="minor"/>
    </font>
    <font>
      <b/>
      <sz val="11"/>
      <color indexed="56"/>
      <name val="ＭＳ Ｐゴシック"/>
      <family val="3"/>
      <charset val="128"/>
    </font>
    <font>
      <b/>
      <sz val="11"/>
      <color theme="3"/>
      <name val="ＭＳ Ｐゴシック"/>
      <family val="3"/>
      <charset val="128"/>
      <scheme val="minor"/>
    </font>
    <font>
      <b/>
      <sz val="11"/>
      <color indexed="8"/>
      <name val="ＭＳ Ｐゴシック"/>
      <family val="3"/>
      <charset val="128"/>
    </font>
    <font>
      <b/>
      <sz val="11"/>
      <color theme="1"/>
      <name val="ＭＳ Ｐゴシック"/>
      <family val="3"/>
      <charset val="128"/>
      <scheme val="minor"/>
    </font>
    <font>
      <b/>
      <sz val="11"/>
      <color indexed="63"/>
      <name val="ＭＳ Ｐゴシック"/>
      <family val="3"/>
      <charset val="128"/>
    </font>
    <font>
      <b/>
      <sz val="11"/>
      <color rgb="FF3F3F3F"/>
      <name val="ＭＳ Ｐゴシック"/>
      <family val="3"/>
      <charset val="128"/>
      <scheme val="minor"/>
    </font>
    <font>
      <i/>
      <sz val="11"/>
      <color indexed="23"/>
      <name val="ＭＳ Ｐゴシック"/>
      <family val="3"/>
      <charset val="128"/>
    </font>
    <font>
      <i/>
      <sz val="11"/>
      <color rgb="FF7F7F7F"/>
      <name val="ＭＳ Ｐゴシック"/>
      <family val="3"/>
      <charset val="128"/>
      <scheme val="minor"/>
    </font>
    <font>
      <sz val="11"/>
      <color indexed="62"/>
      <name val="ＭＳ Ｐゴシック"/>
      <family val="3"/>
      <charset val="128"/>
    </font>
    <font>
      <sz val="11"/>
      <color rgb="FF3F3F76"/>
      <name val="ＭＳ Ｐゴシック"/>
      <family val="3"/>
      <charset val="128"/>
      <scheme val="minor"/>
    </font>
    <font>
      <sz val="10"/>
      <color theme="1"/>
      <name val="MS UI Gothic"/>
      <family val="2"/>
      <charset val="128"/>
    </font>
    <font>
      <sz val="10"/>
      <color theme="1"/>
      <name val="ＭＳ Ｐゴシック"/>
      <family val="3"/>
      <charset val="128"/>
      <scheme val="minor"/>
    </font>
    <font>
      <sz val="10"/>
      <name val="MS PGothic"/>
      <family val="3"/>
    </font>
    <font>
      <sz val="11"/>
      <color indexed="17"/>
      <name val="ＭＳ Ｐゴシック"/>
      <family val="3"/>
      <charset val="128"/>
    </font>
    <font>
      <sz val="11"/>
      <color rgb="FF006100"/>
      <name val="ＭＳ Ｐゴシック"/>
      <family val="3"/>
      <charset val="128"/>
      <scheme val="minor"/>
    </font>
    <font>
      <sz val="11"/>
      <color rgb="FF0000FF"/>
      <name val="ＭＳ Ｐゴシック"/>
      <family val="3"/>
      <charset val="128"/>
    </font>
    <font>
      <b/>
      <sz val="11"/>
      <color rgb="FFFF0000"/>
      <name val="ＭＳ Ｐゴシック"/>
      <family val="3"/>
      <charset val="128"/>
    </font>
    <font>
      <b/>
      <sz val="11"/>
      <color indexed="10"/>
      <name val="MS P ゴシック"/>
      <family val="3"/>
      <charset val="128"/>
    </font>
    <font>
      <b/>
      <sz val="12"/>
      <name val="ＭＳ Ｐゴシック"/>
      <family val="3"/>
      <charset val="128"/>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b/>
      <sz val="18"/>
      <color theme="3"/>
      <name val="ＭＳ Ｐゴシック"/>
      <family val="2"/>
      <charset val="128"/>
      <scheme val="major"/>
    </font>
    <font>
      <sz val="11"/>
      <color rgb="FF9C6500"/>
      <name val="ＭＳ Ｐゴシック"/>
      <family val="2"/>
      <charset val="128"/>
      <scheme val="minor"/>
    </font>
    <font>
      <sz val="11"/>
      <color theme="1"/>
      <name val="ＭＳ Ｐゴシック"/>
      <family val="2"/>
      <scheme val="minor"/>
    </font>
    <font>
      <sz val="10"/>
      <color theme="1"/>
      <name val="ＭＳ Ｐゴシック"/>
      <family val="2"/>
      <charset val="128"/>
      <scheme val="minor"/>
    </font>
    <font>
      <u/>
      <sz val="10"/>
      <color theme="10"/>
      <name val="ＭＳ Ｐゴシック"/>
      <family val="2"/>
      <charset val="128"/>
      <scheme val="minor"/>
    </font>
    <font>
      <sz val="9"/>
      <color rgb="FFFF0000"/>
      <name val="ＭＳ Ｐゴシック"/>
      <family val="3"/>
      <charset val="128"/>
    </font>
    <font>
      <sz val="12"/>
      <color rgb="FFFF0000"/>
      <name val="ＭＳ Ｐゴシック"/>
      <family val="3"/>
      <charset val="128"/>
    </font>
    <font>
      <sz val="10"/>
      <color theme="4"/>
      <name val="ＭＳ Ｐゴシック"/>
      <family val="3"/>
      <charset val="128"/>
    </font>
    <font>
      <sz val="9"/>
      <color theme="4"/>
      <name val="ＭＳ ゴシック"/>
      <family val="3"/>
      <charset val="128"/>
    </font>
    <font>
      <sz val="10"/>
      <color rgb="FFFF0000"/>
      <name val="Meiryo UI"/>
      <family val="3"/>
      <charset val="128"/>
    </font>
    <font>
      <sz val="10"/>
      <color theme="1"/>
      <name val="Meiryo UI"/>
      <family val="3"/>
      <charset val="128"/>
    </font>
    <font>
      <b/>
      <sz val="10"/>
      <color theme="4"/>
      <name val="ＭＳ Ｐゴシック"/>
      <family val="3"/>
      <charset val="128"/>
    </font>
    <font>
      <sz val="10.5"/>
      <color theme="1"/>
      <name val="MS UI Gothic"/>
      <family val="3"/>
      <charset val="128"/>
    </font>
    <font>
      <sz val="10.5"/>
      <color rgb="FFFF0000"/>
      <name val="MS UI Gothic"/>
      <family val="3"/>
      <charset val="128"/>
    </font>
    <font>
      <sz val="14"/>
      <color rgb="FFFF0000"/>
      <name val="ＭＳ Ｐゴシック"/>
      <family val="3"/>
      <charset val="128"/>
    </font>
    <font>
      <sz val="10"/>
      <name val="Meiryo UI"/>
      <family val="3"/>
      <charset val="128"/>
    </font>
    <font>
      <sz val="10.5"/>
      <name val="MS UI Gothic"/>
      <family val="3"/>
      <charset val="128"/>
    </font>
    <font>
      <b/>
      <sz val="10.5"/>
      <name val="MS UI Gothic"/>
      <family val="3"/>
      <charset val="128"/>
    </font>
    <font>
      <b/>
      <sz val="10.5"/>
      <color theme="1"/>
      <name val="MS UI Gothic"/>
      <family val="3"/>
      <charset val="128"/>
    </font>
    <font>
      <sz val="9"/>
      <color rgb="FFFF0000"/>
      <name val="Meiryo UI"/>
      <family val="3"/>
      <charset val="128"/>
    </font>
    <font>
      <sz val="6"/>
      <name val="BIZ UDゴシック"/>
      <family val="2"/>
      <charset val="128"/>
    </font>
  </fonts>
  <fills count="66">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BFF"/>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C5D9F1"/>
        <bgColor indexed="64"/>
      </patternFill>
    </fill>
    <fill>
      <patternFill patternType="solid">
        <fgColor rgb="FFFFFFCC"/>
        <bgColor indexed="64"/>
      </patternFill>
    </fill>
  </fills>
  <borders count="80">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8"/>
      </left>
      <right style="thin">
        <color indexed="8"/>
      </right>
      <top/>
      <bottom/>
      <diagonal/>
    </border>
    <border>
      <left style="thin">
        <color indexed="8"/>
      </left>
      <right style="thin">
        <color indexed="8"/>
      </right>
      <top style="thin">
        <color indexed="8"/>
      </top>
      <bottom/>
      <diagonal/>
    </border>
    <border>
      <left/>
      <right style="thin">
        <color indexed="64"/>
      </right>
      <top style="thin">
        <color indexed="64"/>
      </top>
      <bottom style="thin">
        <color indexed="64"/>
      </bottom>
      <diagonal/>
    </border>
    <border>
      <left style="thin">
        <color indexed="8"/>
      </left>
      <right style="thin">
        <color indexed="64"/>
      </right>
      <top/>
      <bottom style="thin">
        <color indexed="64"/>
      </bottom>
      <diagonal/>
    </border>
    <border>
      <left style="thin">
        <color indexed="8"/>
      </left>
      <right style="thin">
        <color indexed="8"/>
      </right>
      <top/>
      <bottom style="thin">
        <color indexed="8"/>
      </bottom>
      <diagonal/>
    </border>
    <border>
      <left style="thin">
        <color indexed="64"/>
      </left>
      <right style="thin">
        <color indexed="8"/>
      </right>
      <top/>
      <bottom/>
      <diagonal/>
    </border>
    <border>
      <left style="thin">
        <color indexed="8"/>
      </left>
      <right style="thin">
        <color indexed="8"/>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hair">
        <color indexed="64"/>
      </top>
      <bottom style="dash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8"/>
      </right>
      <top/>
      <bottom/>
      <diagonal/>
    </border>
    <border>
      <left style="medium">
        <color indexed="64"/>
      </left>
      <right style="thin">
        <color indexed="64"/>
      </right>
      <top style="dashed">
        <color indexed="64"/>
      </top>
      <bottom style="hair">
        <color indexed="64"/>
      </bottom>
      <diagonal/>
    </border>
    <border>
      <left style="thin">
        <color indexed="64"/>
      </left>
      <right style="thin">
        <color indexed="64"/>
      </right>
      <top style="dashed">
        <color indexed="64"/>
      </top>
      <bottom style="hair">
        <color indexed="64"/>
      </bottom>
      <diagonal/>
    </border>
    <border>
      <left style="medium">
        <color indexed="64"/>
      </left>
      <right style="thin">
        <color indexed="64"/>
      </right>
      <top style="hair">
        <color indexed="64"/>
      </top>
      <bottom style="dashed">
        <color indexed="64"/>
      </bottom>
      <diagonal/>
    </border>
    <border>
      <left style="thin">
        <color indexed="64"/>
      </left>
      <right style="medium">
        <color indexed="64"/>
      </right>
      <top style="dashed">
        <color indexed="64"/>
      </top>
      <bottom style="hair">
        <color indexed="64"/>
      </bottom>
      <diagonal/>
    </border>
    <border>
      <left style="thin">
        <color indexed="64"/>
      </left>
      <right style="medium">
        <color indexed="64"/>
      </right>
      <top style="hair">
        <color indexed="64"/>
      </top>
      <bottom style="dashed">
        <color indexed="64"/>
      </bottom>
      <diagonal/>
    </border>
    <border>
      <left style="thin">
        <color indexed="64"/>
      </left>
      <right style="thin">
        <color indexed="64"/>
      </right>
      <top style="dashed">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8"/>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dashed">
        <color indexed="64"/>
      </top>
      <bottom style="hair">
        <color indexed="64"/>
      </bottom>
      <diagonal/>
    </border>
  </borders>
  <cellStyleXfs count="325">
    <xf numFmtId="0" fontId="0" fillId="0" borderId="0"/>
    <xf numFmtId="38" fontId="6" fillId="0" borderId="0" applyFont="0" applyFill="0" applyBorder="0" applyAlignment="0" applyProtection="0"/>
    <xf numFmtId="0" fontId="5" fillId="0" borderId="0">
      <alignment vertical="center"/>
    </xf>
    <xf numFmtId="0" fontId="6" fillId="0" borderId="0">
      <alignment vertical="center"/>
    </xf>
    <xf numFmtId="0" fontId="6" fillId="0" borderId="0"/>
    <xf numFmtId="38" fontId="6" fillId="0" borderId="0" applyFont="0" applyFill="0" applyBorder="0" applyAlignment="0" applyProtection="0"/>
    <xf numFmtId="0" fontId="34" fillId="0" borderId="0">
      <alignment vertical="center"/>
    </xf>
    <xf numFmtId="38" fontId="13" fillId="0" borderId="0" applyFont="0" applyFill="0" applyBorder="0" applyAlignment="0" applyProtection="0">
      <alignment vertical="center"/>
    </xf>
    <xf numFmtId="0" fontId="6" fillId="0" borderId="0">
      <alignment vertical="center"/>
    </xf>
    <xf numFmtId="0" fontId="13" fillId="37"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13" fillId="3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13" fillId="39"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13" fillId="40"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13" fillId="41"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13" fillId="42"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13" fillId="43"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13" fillId="44"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13" fillId="45"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13" fillId="40"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13" fillId="43" borderId="0" applyNumberFormat="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13" fillId="46"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5" fillId="47"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5" fillId="44"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5" fillId="45"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5" fillId="4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5" fillId="49"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35" fillId="50"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5" fillId="51"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5" fillId="52"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5" fillId="53"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5" fillId="48"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5" fillId="4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5" fillId="54"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55" borderId="51" applyNumberFormat="0" applyAlignment="0" applyProtection="0">
      <alignment vertical="center"/>
    </xf>
    <xf numFmtId="0" fontId="40" fillId="11" borderId="48" applyNumberFormat="0" applyAlignment="0" applyProtection="0">
      <alignment vertical="center"/>
    </xf>
    <xf numFmtId="0" fontId="40" fillId="11" borderId="48" applyNumberFormat="0" applyAlignment="0" applyProtection="0">
      <alignment vertical="center"/>
    </xf>
    <xf numFmtId="0" fontId="41" fillId="56"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9" fontId="34" fillId="0" borderId="0" applyFont="0" applyFill="0" applyBorder="0" applyAlignment="0" applyProtection="0">
      <alignment vertical="center"/>
    </xf>
    <xf numFmtId="0" fontId="6" fillId="57" borderId="52" applyNumberFormat="0" applyFont="0" applyAlignment="0" applyProtection="0">
      <alignment vertical="center"/>
    </xf>
    <xf numFmtId="0" fontId="34" fillId="12" borderId="49" applyNumberFormat="0" applyFont="0" applyAlignment="0" applyProtection="0">
      <alignment vertical="center"/>
    </xf>
    <xf numFmtId="0" fontId="34" fillId="12" borderId="49" applyNumberFormat="0" applyFont="0" applyAlignment="0" applyProtection="0">
      <alignment vertical="center"/>
    </xf>
    <xf numFmtId="0" fontId="43" fillId="0" borderId="53" applyNumberFormat="0" applyFill="0" applyAlignment="0" applyProtection="0">
      <alignment vertical="center"/>
    </xf>
    <xf numFmtId="0" fontId="44" fillId="0" borderId="47" applyNumberFormat="0" applyFill="0" applyAlignment="0" applyProtection="0">
      <alignment vertical="center"/>
    </xf>
    <xf numFmtId="0" fontId="44" fillId="0" borderId="47" applyNumberFormat="0" applyFill="0" applyAlignment="0" applyProtection="0">
      <alignment vertical="center"/>
    </xf>
    <xf numFmtId="0" fontId="45" fillId="38"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7" fillId="58" borderId="54" applyNumberFormat="0" applyAlignment="0" applyProtection="0">
      <alignment vertical="center"/>
    </xf>
    <xf numFmtId="0" fontId="48" fillId="10" borderId="45" applyNumberFormat="0" applyAlignment="0" applyProtection="0">
      <alignment vertical="center"/>
    </xf>
    <xf numFmtId="0" fontId="48" fillId="10" borderId="45" applyNumberFormat="0" applyAlignment="0" applyProtection="0">
      <alignment vertical="center"/>
    </xf>
    <xf numFmtId="0" fontId="33"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38" fontId="50" fillId="0" borderId="0" applyFont="0" applyFill="0" applyBorder="0" applyAlignment="0" applyProtection="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xf numFmtId="38" fontId="13" fillId="0" borderId="0" applyFont="0" applyFill="0" applyBorder="0" applyAlignment="0" applyProtection="0">
      <alignment vertical="center"/>
    </xf>
    <xf numFmtId="38" fontId="34" fillId="0" borderId="0" applyFont="0" applyFill="0" applyBorder="0" applyAlignment="0" applyProtection="0">
      <alignment vertical="center"/>
    </xf>
    <xf numFmtId="0" fontId="51" fillId="0" borderId="55" applyNumberFormat="0" applyFill="0" applyAlignment="0" applyProtection="0">
      <alignment vertical="center"/>
    </xf>
    <xf numFmtId="0" fontId="52" fillId="0" borderId="42" applyNumberFormat="0" applyFill="0" applyAlignment="0" applyProtection="0">
      <alignment vertical="center"/>
    </xf>
    <xf numFmtId="0" fontId="52" fillId="0" borderId="42" applyNumberFormat="0" applyFill="0" applyAlignment="0" applyProtection="0">
      <alignment vertical="center"/>
    </xf>
    <xf numFmtId="0" fontId="53" fillId="0" borderId="56" applyNumberFormat="0" applyFill="0" applyAlignment="0" applyProtection="0">
      <alignment vertical="center"/>
    </xf>
    <xf numFmtId="0" fontId="54" fillId="0" borderId="43" applyNumberFormat="0" applyFill="0" applyAlignment="0" applyProtection="0">
      <alignment vertical="center"/>
    </xf>
    <xf numFmtId="0" fontId="54" fillId="0" borderId="43" applyNumberFormat="0" applyFill="0" applyAlignment="0" applyProtection="0">
      <alignment vertical="center"/>
    </xf>
    <xf numFmtId="0" fontId="55" fillId="0" borderId="57" applyNumberFormat="0" applyFill="0" applyAlignment="0" applyProtection="0">
      <alignment vertical="center"/>
    </xf>
    <xf numFmtId="0" fontId="56" fillId="0" borderId="44" applyNumberFormat="0" applyFill="0" applyAlignment="0" applyProtection="0">
      <alignment vertical="center"/>
    </xf>
    <xf numFmtId="0" fontId="56" fillId="0" borderId="44" applyNumberFormat="0" applyFill="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58" applyNumberFormat="0" applyFill="0" applyAlignment="0" applyProtection="0">
      <alignment vertical="center"/>
    </xf>
    <xf numFmtId="0" fontId="58" fillId="0" borderId="50" applyNumberFormat="0" applyFill="0" applyAlignment="0" applyProtection="0">
      <alignment vertical="center"/>
    </xf>
    <xf numFmtId="0" fontId="58" fillId="0" borderId="50" applyNumberFormat="0" applyFill="0" applyAlignment="0" applyProtection="0">
      <alignment vertical="center"/>
    </xf>
    <xf numFmtId="0" fontId="59" fillId="58" borderId="59" applyNumberFormat="0" applyAlignment="0" applyProtection="0">
      <alignment vertical="center"/>
    </xf>
    <xf numFmtId="0" fontId="60" fillId="10" borderId="46" applyNumberFormat="0" applyAlignment="0" applyProtection="0">
      <alignment vertical="center"/>
    </xf>
    <xf numFmtId="0" fontId="60" fillId="10" borderId="46" applyNumberFormat="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6" fontId="6" fillId="0" borderId="0" applyFont="0" applyFill="0" applyBorder="0" applyAlignment="0" applyProtection="0"/>
    <xf numFmtId="0" fontId="63" fillId="42" borderId="54" applyNumberFormat="0" applyAlignment="0" applyProtection="0">
      <alignment vertical="center"/>
    </xf>
    <xf numFmtId="0" fontId="64" fillId="9" borderId="45" applyNumberFormat="0" applyAlignment="0" applyProtection="0">
      <alignment vertical="center"/>
    </xf>
    <xf numFmtId="0" fontId="64" fillId="9" borderId="45" applyNumberFormat="0" applyAlignment="0" applyProtection="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34"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34"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4"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4"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5" fillId="0" borderId="0">
      <alignment vertical="center"/>
    </xf>
    <xf numFmtId="0" fontId="6" fillId="0" borderId="0">
      <alignment vertical="center"/>
    </xf>
    <xf numFmtId="0" fontId="66" fillId="0" borderId="0">
      <alignment vertical="center"/>
    </xf>
    <xf numFmtId="0" fontId="67" fillId="0" borderId="0"/>
    <xf numFmtId="0" fontId="6" fillId="0" borderId="0">
      <alignment vertical="center"/>
    </xf>
    <xf numFmtId="0" fontId="67" fillId="0" borderId="0"/>
    <xf numFmtId="0" fontId="6" fillId="0" borderId="0">
      <alignment vertical="center"/>
    </xf>
    <xf numFmtId="0" fontId="6" fillId="0" borderId="0">
      <alignment vertical="center"/>
    </xf>
    <xf numFmtId="0" fontId="6" fillId="0" borderId="0">
      <alignment vertical="center"/>
    </xf>
    <xf numFmtId="0" fontId="68" fillId="39" borderId="0" applyNumberFormat="0" applyBorder="0" applyAlignment="0" applyProtection="0">
      <alignment vertical="center"/>
    </xf>
    <xf numFmtId="0" fontId="69" fillId="6" borderId="0" applyNumberFormat="0" applyBorder="0" applyAlignment="0" applyProtection="0">
      <alignment vertical="center"/>
    </xf>
    <xf numFmtId="0" fontId="69" fillId="6" borderId="0" applyNumberFormat="0" applyBorder="0" applyAlignment="0" applyProtection="0">
      <alignment vertical="center"/>
    </xf>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9" fontId="6" fillId="0" borderId="0" applyFont="0" applyFill="0" applyBorder="0" applyAlignment="0" applyProtection="0">
      <alignment vertical="center"/>
    </xf>
    <xf numFmtId="0" fontId="75" fillId="0" borderId="42" applyNumberFormat="0" applyFill="0" applyAlignment="0" applyProtection="0">
      <alignment vertical="center"/>
    </xf>
    <xf numFmtId="0" fontId="76" fillId="0" borderId="43" applyNumberFormat="0" applyFill="0" applyAlignment="0" applyProtection="0">
      <alignment vertical="center"/>
    </xf>
    <xf numFmtId="0" fontId="77" fillId="0" borderId="44" applyNumberFormat="0" applyFill="0" applyAlignment="0" applyProtection="0">
      <alignment vertical="center"/>
    </xf>
    <xf numFmtId="0" fontId="77" fillId="0" borderId="0" applyNumberFormat="0" applyFill="0" applyBorder="0" applyAlignment="0" applyProtection="0">
      <alignment vertical="center"/>
    </xf>
    <xf numFmtId="0" fontId="78" fillId="6" borderId="0" applyNumberFormat="0" applyBorder="0" applyAlignment="0" applyProtection="0">
      <alignment vertical="center"/>
    </xf>
    <xf numFmtId="0" fontId="79" fillId="7" borderId="0" applyNumberFormat="0" applyBorder="0" applyAlignment="0" applyProtection="0">
      <alignment vertical="center"/>
    </xf>
    <xf numFmtId="0" fontId="80" fillId="9" borderId="45" applyNumberFormat="0" applyAlignment="0" applyProtection="0">
      <alignment vertical="center"/>
    </xf>
    <xf numFmtId="0" fontId="81" fillId="10" borderId="46" applyNumberFormat="0" applyAlignment="0" applyProtection="0">
      <alignment vertical="center"/>
    </xf>
    <xf numFmtId="0" fontId="82" fillId="10" borderId="45" applyNumberFormat="0" applyAlignment="0" applyProtection="0">
      <alignment vertical="center"/>
    </xf>
    <xf numFmtId="0" fontId="83" fillId="0" borderId="47" applyNumberFormat="0" applyFill="0" applyAlignment="0" applyProtection="0">
      <alignment vertical="center"/>
    </xf>
    <xf numFmtId="0" fontId="84" fillId="11" borderId="48" applyNumberFormat="0" applyAlignment="0" applyProtection="0">
      <alignment vertical="center"/>
    </xf>
    <xf numFmtId="0" fontId="85"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87" fillId="0" borderId="50" applyNumberFormat="0" applyFill="0" applyAlignment="0" applyProtection="0">
      <alignment vertical="center"/>
    </xf>
    <xf numFmtId="0" fontId="88"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88"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88"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88"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88" fillId="29" borderId="0" applyNumberFormat="0" applyBorder="0" applyAlignment="0" applyProtection="0">
      <alignment vertical="center"/>
    </xf>
    <xf numFmtId="0" fontId="4" fillId="30" borderId="0" applyNumberFormat="0" applyBorder="0" applyAlignment="0" applyProtection="0">
      <alignment vertical="center"/>
    </xf>
    <xf numFmtId="0" fontId="4" fillId="31" borderId="0" applyNumberFormat="0" applyBorder="0" applyAlignment="0" applyProtection="0">
      <alignment vertical="center"/>
    </xf>
    <xf numFmtId="0" fontId="88" fillId="33" borderId="0" applyNumberFormat="0" applyBorder="0" applyAlignment="0" applyProtection="0">
      <alignment vertical="center"/>
    </xf>
    <xf numFmtId="0" fontId="4" fillId="34" borderId="0" applyNumberFormat="0" applyBorder="0" applyAlignment="0" applyProtection="0">
      <alignment vertical="center"/>
    </xf>
    <xf numFmtId="0" fontId="4" fillId="35" borderId="0" applyNumberFormat="0" applyBorder="0" applyAlignment="0" applyProtection="0">
      <alignment vertical="center"/>
    </xf>
    <xf numFmtId="183" fontId="6" fillId="0" borderId="0"/>
    <xf numFmtId="183" fontId="6" fillId="0" borderId="0" applyFont="0" applyFill="0" applyBorder="0" applyAlignment="0" applyProtection="0"/>
    <xf numFmtId="40" fontId="6" fillId="0" borderId="0"/>
    <xf numFmtId="38" fontId="6" fillId="0" borderId="0" applyFont="0" applyFill="0" applyBorder="0" applyAlignment="0" applyProtection="0"/>
    <xf numFmtId="38" fontId="6" fillId="0" borderId="0" applyFont="0" applyFill="0" applyBorder="0" applyAlignment="0" applyProtection="0"/>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xf numFmtId="0" fontId="34" fillId="0" borderId="0"/>
    <xf numFmtId="0" fontId="4" fillId="0" borderId="0">
      <alignment vertical="center"/>
    </xf>
    <xf numFmtId="38" fontId="4" fillId="0" borderId="0" applyFont="0" applyFill="0" applyBorder="0" applyAlignment="0" applyProtection="0">
      <alignment vertical="center"/>
    </xf>
    <xf numFmtId="0" fontId="89" fillId="0" borderId="0" applyNumberFormat="0" applyFill="0" applyBorder="0" applyAlignment="0" applyProtection="0">
      <alignment vertical="center"/>
    </xf>
    <xf numFmtId="0" fontId="90" fillId="8" borderId="0" applyNumberFormat="0" applyBorder="0" applyAlignment="0" applyProtection="0">
      <alignment vertical="center"/>
    </xf>
    <xf numFmtId="38" fontId="4" fillId="0" borderId="0" applyFont="0" applyFill="0" applyBorder="0" applyAlignment="0" applyProtection="0">
      <alignment vertical="center"/>
    </xf>
    <xf numFmtId="0" fontId="4" fillId="12" borderId="49" applyNumberFormat="0" applyFont="0" applyAlignment="0" applyProtection="0">
      <alignment vertical="center"/>
    </xf>
    <xf numFmtId="0" fontId="88" fillId="16" borderId="0" applyNumberFormat="0" applyBorder="0" applyAlignment="0" applyProtection="0">
      <alignment vertical="center"/>
    </xf>
    <xf numFmtId="0" fontId="88" fillId="20" borderId="0" applyNumberFormat="0" applyBorder="0" applyAlignment="0" applyProtection="0">
      <alignment vertical="center"/>
    </xf>
    <xf numFmtId="0" fontId="88" fillId="24" borderId="0" applyNumberFormat="0" applyBorder="0" applyAlignment="0" applyProtection="0">
      <alignment vertical="center"/>
    </xf>
    <xf numFmtId="0" fontId="88" fillId="28" borderId="0" applyNumberFormat="0" applyBorder="0" applyAlignment="0" applyProtection="0">
      <alignment vertical="center"/>
    </xf>
    <xf numFmtId="0" fontId="88" fillId="32" borderId="0" applyNumberFormat="0" applyBorder="0" applyAlignment="0" applyProtection="0">
      <alignment vertical="center"/>
    </xf>
    <xf numFmtId="0" fontId="88" fillId="36" borderId="0" applyNumberFormat="0" applyBorder="0" applyAlignment="0" applyProtection="0">
      <alignment vertical="center"/>
    </xf>
    <xf numFmtId="0" fontId="6" fillId="0" borderId="0">
      <alignment vertical="center"/>
    </xf>
    <xf numFmtId="0" fontId="74" fillId="0" borderId="0" applyNumberFormat="0" applyFill="0" applyBorder="0" applyAlignment="0" applyProtection="0">
      <alignment vertical="center"/>
    </xf>
    <xf numFmtId="0" fontId="91" fillId="0" borderId="0"/>
    <xf numFmtId="0" fontId="92" fillId="0" borderId="0">
      <alignment vertical="center"/>
    </xf>
    <xf numFmtId="0" fontId="93" fillId="0" borderId="0" applyNumberFormat="0" applyFill="0" applyBorder="0" applyAlignment="0" applyProtection="0">
      <alignment vertical="center"/>
    </xf>
    <xf numFmtId="0" fontId="6" fillId="0" borderId="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34" borderId="0" applyNumberFormat="0" applyBorder="0" applyAlignment="0" applyProtection="0">
      <alignment vertical="center"/>
    </xf>
    <xf numFmtId="0" fontId="3" fillId="35"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79" fillId="7" borderId="0" applyNumberFormat="0" applyBorder="0" applyAlignment="0" applyProtection="0">
      <alignment vertical="center"/>
    </xf>
    <xf numFmtId="0" fontId="3" fillId="12" borderId="49" applyNumberFormat="0" applyFon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34" borderId="0" applyNumberFormat="0" applyBorder="0" applyAlignment="0" applyProtection="0">
      <alignment vertical="center"/>
    </xf>
    <xf numFmtId="0" fontId="2" fillId="35" borderId="0" applyNumberFormat="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12" borderId="49" applyNumberFormat="0" applyFon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4" borderId="0" applyNumberFormat="0" applyBorder="0" applyAlignment="0" applyProtection="0">
      <alignment vertical="center"/>
    </xf>
    <xf numFmtId="0" fontId="1" fillId="35"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12" borderId="49" applyNumberFormat="0" applyFont="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531">
    <xf numFmtId="0" fontId="0" fillId="0" borderId="0" xfId="0"/>
    <xf numFmtId="0" fontId="0" fillId="0" borderId="0" xfId="0" applyAlignment="1">
      <alignment vertical="center"/>
    </xf>
    <xf numFmtId="0" fontId="15" fillId="0" borderId="0" xfId="0" applyFont="1" applyAlignment="1">
      <alignment vertical="center"/>
    </xf>
    <xf numFmtId="0" fontId="15" fillId="0" borderId="0" xfId="0" applyFont="1"/>
    <xf numFmtId="0" fontId="15" fillId="0" borderId="33" xfId="0" applyFont="1" applyBorder="1" applyAlignment="1">
      <alignment horizontal="center" vertical="center"/>
    </xf>
    <xf numFmtId="0" fontId="15" fillId="0" borderId="34" xfId="0" applyFont="1" applyBorder="1" applyAlignment="1">
      <alignment horizontal="center" vertical="center"/>
    </xf>
    <xf numFmtId="38" fontId="15" fillId="2" borderId="30" xfId="1" applyFont="1" applyFill="1" applyBorder="1" applyAlignment="1">
      <alignment vertical="center" shrinkToFit="1"/>
    </xf>
    <xf numFmtId="38" fontId="15" fillId="2" borderId="36" xfId="1" applyFont="1" applyFill="1" applyBorder="1" applyAlignment="1">
      <alignment vertical="center" shrinkToFit="1"/>
    </xf>
    <xf numFmtId="0" fontId="17" fillId="0" borderId="0" xfId="0" applyFont="1" applyAlignment="1" applyProtection="1">
      <alignment vertical="center"/>
      <protection locked="0"/>
    </xf>
    <xf numFmtId="0" fontId="17" fillId="0" borderId="0" xfId="0" applyFont="1" applyAlignment="1" applyProtection="1">
      <alignment vertical="center" shrinkToFit="1"/>
      <protection locked="0"/>
    </xf>
    <xf numFmtId="0" fontId="17" fillId="0" borderId="0" xfId="0" applyFont="1" applyAlignment="1" applyProtection="1">
      <alignment horizontal="left" vertical="top" wrapText="1"/>
      <protection locked="0"/>
    </xf>
    <xf numFmtId="0" fontId="10" fillId="0" borderId="0" xfId="0" applyFont="1"/>
    <xf numFmtId="0" fontId="20" fillId="0" borderId="0" xfId="0" applyFont="1"/>
    <xf numFmtId="0" fontId="8" fillId="0" borderId="0" xfId="0" applyFont="1" applyAlignment="1" applyProtection="1">
      <alignment vertical="center"/>
      <protection locked="0"/>
    </xf>
    <xf numFmtId="0" fontId="0" fillId="0" borderId="0" xfId="0" applyAlignment="1" applyProtection="1">
      <alignment vertical="center"/>
      <protection locked="0"/>
    </xf>
    <xf numFmtId="0" fontId="15" fillId="0" borderId="0" xfId="0" applyFont="1" applyAlignment="1" applyProtection="1">
      <alignment vertical="center" wrapText="1"/>
      <protection locked="0"/>
    </xf>
    <xf numFmtId="0" fontId="9" fillId="0" borderId="9"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8" fillId="0" borderId="0" xfId="0" applyFont="1" applyAlignment="1" applyProtection="1">
      <alignment horizontal="right" vertical="center"/>
      <protection locked="0"/>
    </xf>
    <xf numFmtId="0" fontId="9" fillId="0" borderId="6" xfId="0" applyFont="1" applyBorder="1" applyAlignment="1" applyProtection="1">
      <alignment vertical="center" shrinkToFit="1"/>
      <protection locked="0"/>
    </xf>
    <xf numFmtId="0" fontId="9" fillId="0" borderId="7" xfId="0" applyFont="1" applyBorder="1" applyAlignment="1" applyProtection="1">
      <alignment vertical="center" shrinkToFit="1"/>
      <protection locked="0"/>
    </xf>
    <xf numFmtId="0" fontId="9" fillId="0" borderId="0" xfId="0" applyFont="1" applyAlignment="1" applyProtection="1">
      <alignment horizontal="center" vertical="center" shrinkToFit="1"/>
      <protection locked="0"/>
    </xf>
    <xf numFmtId="0" fontId="11" fillId="0" borderId="2" xfId="0" applyFont="1" applyBorder="1" applyAlignment="1" applyProtection="1">
      <alignment horizontal="right" vertical="center"/>
      <protection locked="0"/>
    </xf>
    <xf numFmtId="0" fontId="11" fillId="0" borderId="7" xfId="0" applyFont="1" applyBorder="1" applyAlignment="1" applyProtection="1">
      <alignment horizontal="right" vertical="center" shrinkToFit="1"/>
      <protection locked="0"/>
    </xf>
    <xf numFmtId="0" fontId="8" fillId="0" borderId="13" xfId="0" applyFont="1" applyBorder="1" applyAlignment="1" applyProtection="1">
      <alignment vertical="center" shrinkToFit="1"/>
      <protection locked="0"/>
    </xf>
    <xf numFmtId="0" fontId="8" fillId="0" borderId="6" xfId="0" applyFont="1" applyBorder="1" applyAlignment="1" applyProtection="1">
      <alignment vertical="center" shrinkToFit="1"/>
      <protection locked="0"/>
    </xf>
    <xf numFmtId="0" fontId="8" fillId="0" borderId="7" xfId="0" applyFont="1" applyBorder="1" applyAlignment="1" applyProtection="1">
      <alignment vertical="center" shrinkToFit="1"/>
      <protection locked="0"/>
    </xf>
    <xf numFmtId="0" fontId="9" fillId="0" borderId="7" xfId="0" applyFont="1" applyBorder="1" applyAlignment="1" applyProtection="1">
      <alignment vertical="center"/>
      <protection locked="0"/>
    </xf>
    <xf numFmtId="0" fontId="8" fillId="0" borderId="0" xfId="0" applyFont="1" applyAlignment="1" applyProtection="1">
      <alignment vertical="top" wrapText="1"/>
      <protection locked="0"/>
    </xf>
    <xf numFmtId="0" fontId="0" fillId="0" borderId="0" xfId="0" applyProtection="1">
      <protection locked="0"/>
    </xf>
    <xf numFmtId="0" fontId="8" fillId="0" borderId="0" xfId="0" applyFont="1" applyAlignment="1" applyProtection="1">
      <alignment horizontal="left" vertical="center" indent="1"/>
      <protection locked="0"/>
    </xf>
    <xf numFmtId="0" fontId="8" fillId="0" borderId="7" xfId="0" applyFont="1" applyBorder="1" applyAlignment="1" applyProtection="1">
      <alignment vertical="center"/>
      <protection locked="0"/>
    </xf>
    <xf numFmtId="38" fontId="8" fillId="0" borderId="7" xfId="1" applyFont="1" applyBorder="1" applyAlignment="1" applyProtection="1">
      <alignment vertical="center"/>
      <protection locked="0"/>
    </xf>
    <xf numFmtId="0" fontId="8" fillId="0" borderId="8" xfId="0" applyFont="1" applyBorder="1" applyAlignment="1" applyProtection="1">
      <alignment horizontal="center" vertical="center" shrinkToFit="1"/>
      <protection locked="0"/>
    </xf>
    <xf numFmtId="0" fontId="9" fillId="0" borderId="9" xfId="0" applyFont="1" applyBorder="1" applyAlignment="1" applyProtection="1">
      <alignment vertical="center" shrinkToFit="1"/>
      <protection locked="0"/>
    </xf>
    <xf numFmtId="0" fontId="9" fillId="0" borderId="10" xfId="0" applyFont="1" applyBorder="1" applyAlignment="1" applyProtection="1">
      <alignment horizontal="center" vertical="center" shrinkToFit="1"/>
      <protection locked="0"/>
    </xf>
    <xf numFmtId="0" fontId="8" fillId="0" borderId="12" xfId="0" applyFont="1" applyBorder="1" applyAlignment="1" applyProtection="1">
      <alignment vertical="center" shrinkToFit="1"/>
      <protection locked="0"/>
    </xf>
    <xf numFmtId="0" fontId="9" fillId="0" borderId="9" xfId="0" applyFont="1" applyBorder="1" applyAlignment="1" applyProtection="1">
      <alignment vertical="center"/>
      <protection locked="0"/>
    </xf>
    <xf numFmtId="0" fontId="8" fillId="0" borderId="1" xfId="0" applyFont="1" applyBorder="1" applyAlignment="1" applyProtection="1">
      <alignment vertical="center" shrinkToFit="1"/>
      <protection locked="0"/>
    </xf>
    <xf numFmtId="0" fontId="9" fillId="0" borderId="2" xfId="0" applyFont="1" applyBorder="1" applyAlignment="1" applyProtection="1">
      <alignment vertical="center" shrinkToFit="1"/>
      <protection locked="0"/>
    </xf>
    <xf numFmtId="0" fontId="9" fillId="0" borderId="3" xfId="0" applyFont="1" applyBorder="1" applyAlignment="1" applyProtection="1">
      <alignment horizontal="center" vertical="center" shrinkToFit="1"/>
      <protection locked="0"/>
    </xf>
    <xf numFmtId="0" fontId="8" fillId="0" borderId="5" xfId="0" applyFont="1" applyBorder="1" applyAlignment="1" applyProtection="1">
      <alignment vertical="center" shrinkToFit="1"/>
      <protection locked="0"/>
    </xf>
    <xf numFmtId="0" fontId="8" fillId="0" borderId="2" xfId="0" applyFont="1" applyBorder="1" applyAlignment="1" applyProtection="1">
      <alignment vertical="center"/>
      <protection locked="0"/>
    </xf>
    <xf numFmtId="0" fontId="8" fillId="0" borderId="9" xfId="0" applyFont="1" applyBorder="1" applyAlignment="1" applyProtection="1">
      <alignment vertical="center"/>
      <protection locked="0"/>
    </xf>
    <xf numFmtId="38" fontId="8" fillId="0" borderId="9" xfId="1" applyFont="1" applyBorder="1" applyAlignment="1" applyProtection="1">
      <alignment vertical="center"/>
      <protection locked="0"/>
    </xf>
    <xf numFmtId="0" fontId="8" fillId="0" borderId="0" xfId="0" applyFont="1" applyAlignment="1" applyProtection="1">
      <alignment vertical="center" shrinkToFit="1"/>
      <protection locked="0"/>
    </xf>
    <xf numFmtId="0" fontId="9" fillId="0" borderId="0" xfId="0" applyFont="1" applyAlignment="1" applyProtection="1">
      <alignment vertical="center" shrinkToFit="1"/>
      <protection locked="0"/>
    </xf>
    <xf numFmtId="3" fontId="16" fillId="0" borderId="0" xfId="0" applyNumberFormat="1" applyFont="1" applyAlignment="1" applyProtection="1">
      <alignment vertical="center"/>
      <protection locked="0"/>
    </xf>
    <xf numFmtId="0" fontId="9" fillId="0" borderId="0" xfId="0" applyFont="1" applyAlignment="1" applyProtection="1">
      <alignment vertical="center"/>
      <protection locked="0"/>
    </xf>
    <xf numFmtId="0" fontId="0" fillId="0" borderId="0" xfId="0" applyAlignment="1" applyProtection="1">
      <alignment vertical="top" wrapText="1"/>
      <protection locked="0"/>
    </xf>
    <xf numFmtId="0" fontId="19" fillId="0" borderId="0" xfId="0" applyFont="1" applyAlignment="1" applyProtection="1">
      <alignment vertical="center"/>
      <protection locked="0"/>
    </xf>
    <xf numFmtId="176" fontId="15" fillId="0" borderId="33" xfId="0" applyNumberFormat="1" applyFont="1" applyBorder="1" applyAlignment="1">
      <alignment horizontal="center" vertical="center" wrapText="1"/>
    </xf>
    <xf numFmtId="38" fontId="15" fillId="2" borderId="30" xfId="1" applyFont="1" applyFill="1" applyBorder="1" applyAlignment="1">
      <alignment vertical="center"/>
    </xf>
    <xf numFmtId="0" fontId="15" fillId="0" borderId="37" xfId="0" applyFont="1" applyBorder="1" applyAlignment="1" applyProtection="1">
      <alignment vertical="center"/>
      <protection locked="0"/>
    </xf>
    <xf numFmtId="0" fontId="15" fillId="0" borderId="24" xfId="0" applyFont="1" applyBorder="1" applyAlignment="1" applyProtection="1">
      <alignment vertical="center"/>
      <protection locked="0"/>
    </xf>
    <xf numFmtId="0" fontId="15" fillId="0" borderId="40" xfId="0" applyFont="1" applyBorder="1" applyAlignment="1" applyProtection="1">
      <alignment vertical="center"/>
      <protection locked="0"/>
    </xf>
    <xf numFmtId="0" fontId="15" fillId="0" borderId="28" xfId="0" applyFont="1" applyBorder="1" applyAlignment="1" applyProtection="1">
      <alignment vertical="center"/>
      <protection locked="0"/>
    </xf>
    <xf numFmtId="0" fontId="15" fillId="0" borderId="31" xfId="0" applyFont="1" applyBorder="1" applyAlignment="1" applyProtection="1">
      <alignment vertical="center"/>
      <protection locked="0"/>
    </xf>
    <xf numFmtId="0" fontId="15" fillId="0" borderId="26" xfId="0" applyFont="1" applyBorder="1" applyAlignment="1" applyProtection="1">
      <alignment vertical="center"/>
      <protection locked="0"/>
    </xf>
    <xf numFmtId="38" fontId="15" fillId="0" borderId="22" xfId="1" applyFont="1" applyFill="1" applyBorder="1" applyAlignment="1" applyProtection="1">
      <alignment vertical="center"/>
      <protection locked="0"/>
    </xf>
    <xf numFmtId="0" fontId="15" fillId="0" borderId="33" xfId="0" applyFont="1" applyBorder="1" applyAlignment="1" applyProtection="1">
      <alignment horizontal="center" vertical="center" wrapText="1"/>
      <protection locked="0"/>
    </xf>
    <xf numFmtId="0" fontId="15" fillId="0" borderId="32" xfId="0" applyFont="1" applyBorder="1" applyAlignment="1">
      <alignment horizontal="center" vertical="center"/>
    </xf>
    <xf numFmtId="0" fontId="15" fillId="2" borderId="35" xfId="0" applyFont="1" applyFill="1" applyBorder="1" applyAlignment="1">
      <alignment vertical="center"/>
    </xf>
    <xf numFmtId="0" fontId="15" fillId="0" borderId="23" xfId="0" applyFont="1" applyBorder="1" applyAlignment="1">
      <alignment horizontal="left" vertical="center" indent="2"/>
    </xf>
    <xf numFmtId="0" fontId="15" fillId="0" borderId="23" xfId="0" applyFont="1" applyBorder="1" applyAlignment="1">
      <alignment horizontal="left" vertical="center" indent="4"/>
    </xf>
    <xf numFmtId="0" fontId="15" fillId="0" borderId="38" xfId="0" applyFont="1" applyBorder="1" applyAlignment="1">
      <alignment vertical="center"/>
    </xf>
    <xf numFmtId="0" fontId="15" fillId="2" borderId="27" xfId="0" applyFont="1" applyFill="1" applyBorder="1" applyAlignment="1">
      <alignment horizontal="left" vertical="center"/>
    </xf>
    <xf numFmtId="0" fontId="15" fillId="2" borderId="29" xfId="0" applyFont="1" applyFill="1" applyBorder="1" applyAlignment="1">
      <alignment vertical="center"/>
    </xf>
    <xf numFmtId="38" fontId="15" fillId="2" borderId="36" xfId="1" applyFont="1" applyFill="1" applyBorder="1" applyAlignment="1" applyProtection="1">
      <alignment vertical="center" shrinkToFit="1"/>
    </xf>
    <xf numFmtId="38" fontId="15" fillId="3" borderId="22" xfId="1" applyFont="1" applyFill="1" applyBorder="1" applyAlignment="1" applyProtection="1">
      <alignment vertical="center" shrinkToFit="1"/>
    </xf>
    <xf numFmtId="38" fontId="15" fillId="3" borderId="22" xfId="1" applyFont="1" applyFill="1" applyBorder="1" applyAlignment="1" applyProtection="1">
      <alignment vertical="center"/>
    </xf>
    <xf numFmtId="38" fontId="15" fillId="0" borderId="22" xfId="1" applyFont="1" applyFill="1" applyBorder="1" applyAlignment="1" applyProtection="1">
      <alignment vertical="center"/>
    </xf>
    <xf numFmtId="38" fontId="15" fillId="2" borderId="11" xfId="1" applyFont="1" applyFill="1" applyBorder="1" applyAlignment="1" applyProtection="1">
      <alignment vertical="center"/>
    </xf>
    <xf numFmtId="38" fontId="15" fillId="2" borderId="11" xfId="1" applyFont="1" applyFill="1" applyBorder="1" applyAlignment="1" applyProtection="1">
      <alignment vertical="center" shrinkToFit="1"/>
    </xf>
    <xf numFmtId="0" fontId="15" fillId="4" borderId="35" xfId="0" applyFont="1" applyFill="1" applyBorder="1" applyAlignment="1">
      <alignment vertical="center"/>
    </xf>
    <xf numFmtId="38" fontId="15" fillId="4" borderId="36" xfId="1" applyFont="1" applyFill="1" applyBorder="1" applyAlignment="1" applyProtection="1">
      <alignment vertical="center" shrinkToFit="1"/>
    </xf>
    <xf numFmtId="0" fontId="15" fillId="4" borderId="29" xfId="0" applyFont="1" applyFill="1" applyBorder="1" applyAlignment="1">
      <alignment horizontal="left" vertical="center"/>
    </xf>
    <xf numFmtId="38" fontId="15" fillId="4" borderId="30" xfId="0" applyNumberFormat="1" applyFont="1" applyFill="1" applyBorder="1" applyAlignment="1">
      <alignment vertical="center"/>
    </xf>
    <xf numFmtId="38" fontId="15" fillId="4" borderId="30" xfId="1" applyFont="1" applyFill="1" applyBorder="1" applyAlignment="1" applyProtection="1">
      <alignment vertical="center"/>
    </xf>
    <xf numFmtId="179" fontId="8" fillId="0" borderId="0" xfId="0" applyNumberFormat="1" applyFont="1" applyAlignment="1" applyProtection="1">
      <alignment vertical="center"/>
      <protection locked="0"/>
    </xf>
    <xf numFmtId="38" fontId="15" fillId="0" borderId="41" xfId="1" applyFont="1" applyFill="1" applyBorder="1" applyAlignment="1" applyProtection="1">
      <alignment vertical="center"/>
      <protection locked="0"/>
    </xf>
    <xf numFmtId="0" fontId="9" fillId="0" borderId="0" xfId="0" applyFont="1" applyAlignment="1" applyProtection="1">
      <alignment vertical="top" wrapText="1"/>
      <protection locked="0"/>
    </xf>
    <xf numFmtId="0" fontId="9" fillId="0" borderId="0" xfId="0" applyFont="1" applyAlignment="1" applyProtection="1">
      <alignment vertical="center" wrapText="1"/>
      <protection locked="0"/>
    </xf>
    <xf numFmtId="0" fontId="24" fillId="0" borderId="0" xfId="0" applyFont="1" applyAlignment="1">
      <alignment vertical="center"/>
    </xf>
    <xf numFmtId="0" fontId="25" fillId="0" borderId="10" xfId="0" applyFont="1" applyBorder="1" applyAlignment="1">
      <alignment horizontal="center" vertical="center"/>
    </xf>
    <xf numFmtId="0" fontId="25" fillId="0" borderId="0" xfId="0" applyFont="1" applyAlignment="1">
      <alignment vertical="center"/>
    </xf>
    <xf numFmtId="0" fontId="25" fillId="0" borderId="0" xfId="0" applyFont="1" applyAlignment="1">
      <alignment horizontal="center" vertical="center"/>
    </xf>
    <xf numFmtId="0" fontId="25" fillId="5" borderId="32" xfId="0" applyFont="1" applyFill="1" applyBorder="1" applyAlignment="1">
      <alignment horizontal="center" vertical="center" wrapText="1"/>
    </xf>
    <xf numFmtId="0" fontId="25" fillId="5" borderId="33" xfId="0" applyFont="1" applyFill="1" applyBorder="1" applyAlignment="1">
      <alignment horizontal="center" vertical="center" wrapText="1"/>
    </xf>
    <xf numFmtId="0" fontId="25" fillId="5" borderId="34" xfId="0" applyFont="1" applyFill="1" applyBorder="1" applyAlignment="1">
      <alignment horizontal="center" vertical="center" wrapText="1"/>
    </xf>
    <xf numFmtId="0" fontId="25" fillId="0" borderId="0" xfId="0" applyFont="1" applyAlignment="1">
      <alignment horizontal="center" vertical="center" wrapText="1"/>
    </xf>
    <xf numFmtId="0" fontId="29" fillId="0" borderId="0" xfId="0" applyFont="1" applyAlignment="1">
      <alignment vertical="center" wrapText="1"/>
    </xf>
    <xf numFmtId="0" fontId="30" fillId="0" borderId="0" xfId="0" applyFont="1" applyAlignment="1">
      <alignment vertical="center"/>
    </xf>
    <xf numFmtId="0" fontId="31" fillId="0" borderId="0" xfId="0" applyFont="1" applyAlignment="1">
      <alignment vertical="center"/>
    </xf>
    <xf numFmtId="0" fontId="25" fillId="0" borderId="0" xfId="0" applyFont="1" applyAlignment="1">
      <alignment vertical="center" wrapText="1"/>
    </xf>
    <xf numFmtId="0" fontId="32" fillId="0" borderId="0" xfId="0" applyFont="1" applyAlignment="1">
      <alignment vertical="center"/>
    </xf>
    <xf numFmtId="0" fontId="28" fillId="0" borderId="0" xfId="0" applyFont="1" applyAlignment="1">
      <alignment vertical="center"/>
    </xf>
    <xf numFmtId="0" fontId="6" fillId="0" borderId="0" xfId="3">
      <alignment vertical="center"/>
    </xf>
    <xf numFmtId="0" fontId="0" fillId="0" borderId="0" xfId="3" applyFont="1">
      <alignment vertical="center"/>
    </xf>
    <xf numFmtId="38" fontId="70" fillId="0" borderId="0" xfId="1" applyFont="1" applyAlignment="1" applyProtection="1">
      <alignment horizontal="right" vertical="center"/>
      <protection locked="0"/>
    </xf>
    <xf numFmtId="38" fontId="71" fillId="59" borderId="11" xfId="1" applyFont="1" applyFill="1" applyBorder="1" applyAlignment="1" applyProtection="1">
      <alignment horizontal="center" vertical="center"/>
      <protection locked="0"/>
    </xf>
    <xf numFmtId="38" fontId="15" fillId="0" borderId="7" xfId="1" applyFont="1" applyFill="1" applyBorder="1" applyAlignment="1" applyProtection="1">
      <alignment vertical="center"/>
      <protection locked="0"/>
    </xf>
    <xf numFmtId="0" fontId="15" fillId="0" borderId="61" xfId="0" applyFont="1" applyBorder="1" applyAlignment="1" applyProtection="1">
      <alignment vertical="center"/>
      <protection locked="0"/>
    </xf>
    <xf numFmtId="0" fontId="15" fillId="0" borderId="60" xfId="0" applyFont="1" applyBorder="1" applyAlignment="1">
      <alignment vertical="center"/>
    </xf>
    <xf numFmtId="0" fontId="15" fillId="0" borderId="63" xfId="0" applyFont="1" applyBorder="1" applyAlignment="1">
      <alignment vertical="center"/>
    </xf>
    <xf numFmtId="38" fontId="15" fillId="0" borderId="64" xfId="1" applyFont="1" applyFill="1" applyBorder="1" applyAlignment="1" applyProtection="1">
      <alignment vertical="center"/>
      <protection locked="0"/>
    </xf>
    <xf numFmtId="0" fontId="15" fillId="0" borderId="65" xfId="0" applyFont="1" applyBorder="1" applyAlignment="1">
      <alignment horizontal="right" vertical="center"/>
    </xf>
    <xf numFmtId="10" fontId="15" fillId="0" borderId="41" xfId="205" applyNumberFormat="1" applyFont="1" applyFill="1" applyBorder="1" applyAlignment="1" applyProtection="1">
      <alignment vertical="center"/>
      <protection locked="0"/>
    </xf>
    <xf numFmtId="38" fontId="15" fillId="0" borderId="41" xfId="1" applyFont="1" applyFill="1" applyBorder="1" applyAlignment="1" applyProtection="1">
      <alignment horizontal="center" vertical="center"/>
    </xf>
    <xf numFmtId="0" fontId="15" fillId="0" borderId="66" xfId="0" applyFont="1" applyBorder="1" applyAlignment="1" applyProtection="1">
      <alignment vertical="center"/>
      <protection locked="0"/>
    </xf>
    <xf numFmtId="0" fontId="15" fillId="0" borderId="25" xfId="0" applyFont="1" applyBorder="1" applyAlignment="1">
      <alignment horizontal="right" vertical="center"/>
    </xf>
    <xf numFmtId="10" fontId="15" fillId="0" borderId="21" xfId="205" applyNumberFormat="1" applyFont="1" applyFill="1" applyBorder="1" applyAlignment="1" applyProtection="1">
      <alignment vertical="center"/>
      <protection locked="0"/>
    </xf>
    <xf numFmtId="38" fontId="15" fillId="0" borderId="21" xfId="1" applyFont="1" applyFill="1" applyBorder="1" applyAlignment="1" applyProtection="1">
      <alignment horizontal="center" vertical="center"/>
    </xf>
    <xf numFmtId="0" fontId="15" fillId="0" borderId="67" xfId="0" applyFont="1" applyBorder="1" applyAlignment="1" applyProtection="1">
      <alignment vertical="center"/>
      <protection locked="0"/>
    </xf>
    <xf numFmtId="0" fontId="73" fillId="0" borderId="0" xfId="0" applyFont="1"/>
    <xf numFmtId="38" fontId="15" fillId="0" borderId="68" xfId="1" applyFont="1" applyFill="1" applyBorder="1" applyAlignment="1" applyProtection="1">
      <alignment vertical="center"/>
      <protection locked="0"/>
    </xf>
    <xf numFmtId="38" fontId="15" fillId="3" borderId="64" xfId="1" applyFont="1" applyFill="1" applyBorder="1" applyAlignment="1" applyProtection="1">
      <alignment vertical="center"/>
      <protection locked="0"/>
    </xf>
    <xf numFmtId="38" fontId="15" fillId="3" borderId="64" xfId="1" applyFont="1" applyFill="1" applyBorder="1" applyAlignment="1" applyProtection="1">
      <alignment vertical="center"/>
    </xf>
    <xf numFmtId="181" fontId="8" fillId="0" borderId="6" xfId="0" applyNumberFormat="1" applyFont="1" applyBorder="1" applyAlignment="1" applyProtection="1">
      <alignment vertical="center" shrinkToFit="1"/>
      <protection locked="0"/>
    </xf>
    <xf numFmtId="181" fontId="9" fillId="0" borderId="6" xfId="0" applyNumberFormat="1" applyFont="1" applyBorder="1" applyAlignment="1" applyProtection="1">
      <alignment vertical="center"/>
      <protection locked="0"/>
    </xf>
    <xf numFmtId="181" fontId="8" fillId="0" borderId="7" xfId="0" applyNumberFormat="1" applyFont="1" applyBorder="1" applyAlignment="1" applyProtection="1">
      <alignment vertical="center" shrinkToFit="1"/>
      <protection locked="0"/>
    </xf>
    <xf numFmtId="57" fontId="8" fillId="0" borderId="7" xfId="0" applyNumberFormat="1" applyFont="1" applyBorder="1" applyAlignment="1" applyProtection="1">
      <alignment vertical="center" shrinkToFit="1"/>
      <protection locked="0"/>
    </xf>
    <xf numFmtId="0" fontId="8" fillId="0" borderId="0" xfId="0" applyFont="1" applyAlignment="1" applyProtection="1">
      <alignment horizontal="center" vertical="center"/>
      <protection locked="0"/>
    </xf>
    <xf numFmtId="38" fontId="15" fillId="0" borderId="21" xfId="1" applyFont="1" applyFill="1" applyBorder="1" applyAlignment="1">
      <alignment horizontal="center" vertical="center"/>
    </xf>
    <xf numFmtId="38" fontId="15" fillId="61" borderId="22" xfId="1" applyFont="1" applyFill="1" applyBorder="1" applyAlignment="1" applyProtection="1">
      <alignment vertical="center" shrinkToFit="1"/>
    </xf>
    <xf numFmtId="38" fontId="15" fillId="61" borderId="22" xfId="1" applyFont="1" applyFill="1" applyBorder="1" applyAlignment="1" applyProtection="1">
      <alignment vertical="center"/>
    </xf>
    <xf numFmtId="38" fontId="15" fillId="61" borderId="39" xfId="1" applyFont="1" applyFill="1" applyBorder="1" applyAlignment="1" applyProtection="1">
      <alignment vertical="center"/>
      <protection locked="0"/>
    </xf>
    <xf numFmtId="38" fontId="15" fillId="61" borderId="39" xfId="1" applyFont="1" applyFill="1" applyBorder="1" applyAlignment="1" applyProtection="1">
      <alignment vertical="center"/>
    </xf>
    <xf numFmtId="0" fontId="22" fillId="0" borderId="0" xfId="0" applyFont="1" applyAlignment="1" applyProtection="1">
      <alignment vertical="center"/>
      <protection locked="0"/>
    </xf>
    <xf numFmtId="0" fontId="22" fillId="0" borderId="6" xfId="0" applyFont="1" applyBorder="1" applyAlignment="1" applyProtection="1">
      <alignment vertical="center" shrinkToFit="1"/>
      <protection locked="0"/>
    </xf>
    <xf numFmtId="0" fontId="8" fillId="0" borderId="7" xfId="0" applyFont="1" applyBorder="1" applyAlignment="1" applyProtection="1">
      <alignment horizontal="center" vertical="center" shrinkToFit="1"/>
      <protection locked="0"/>
    </xf>
    <xf numFmtId="0" fontId="8" fillId="0" borderId="6" xfId="0" applyFont="1" applyBorder="1" applyAlignment="1" applyProtection="1">
      <alignment horizontal="center" vertical="center" shrinkToFit="1"/>
      <protection locked="0"/>
    </xf>
    <xf numFmtId="0" fontId="9" fillId="0" borderId="0" xfId="0" applyFont="1" applyAlignment="1" applyProtection="1">
      <alignment horizontal="center" vertical="top" wrapText="1"/>
      <protection locked="0"/>
    </xf>
    <xf numFmtId="0" fontId="0" fillId="0" borderId="0" xfId="0" applyAlignment="1" applyProtection="1">
      <alignment horizontal="center"/>
      <protection locked="0"/>
    </xf>
    <xf numFmtId="0" fontId="17" fillId="0" borderId="0" xfId="0" applyFont="1" applyAlignment="1" applyProtection="1">
      <alignment horizontal="center" vertical="top" wrapText="1"/>
      <protection locked="0"/>
    </xf>
    <xf numFmtId="0" fontId="22" fillId="0" borderId="6" xfId="0" applyFont="1" applyBorder="1" applyAlignment="1" applyProtection="1">
      <alignment horizontal="center" vertical="center" shrinkToFit="1"/>
      <protection locked="0"/>
    </xf>
    <xf numFmtId="38" fontId="8" fillId="0" borderId="14" xfId="1" applyFont="1" applyBorder="1" applyAlignment="1" applyProtection="1">
      <alignment vertical="center" shrinkToFit="1"/>
    </xf>
    <xf numFmtId="38" fontId="8" fillId="0" borderId="7" xfId="1" applyFont="1" applyBorder="1" applyAlignment="1" applyProtection="1">
      <alignment vertical="center" shrinkToFit="1"/>
    </xf>
    <xf numFmtId="38" fontId="8" fillId="0" borderId="2" xfId="1" applyFont="1" applyBorder="1" applyAlignment="1" applyProtection="1">
      <alignment vertical="center" shrinkToFit="1"/>
    </xf>
    <xf numFmtId="0" fontId="15" fillId="0" borderId="69" xfId="0" applyFont="1" applyBorder="1" applyAlignment="1">
      <alignment horizontal="left" vertical="center" indent="2"/>
    </xf>
    <xf numFmtId="38" fontId="15" fillId="0" borderId="70" xfId="1" applyFont="1" applyFill="1" applyBorder="1" applyAlignment="1" applyProtection="1">
      <alignment vertical="center"/>
      <protection locked="0"/>
    </xf>
    <xf numFmtId="0" fontId="15" fillId="0" borderId="71" xfId="0" applyFont="1" applyBorder="1" applyAlignment="1" applyProtection="1">
      <alignment vertical="center"/>
      <protection locked="0"/>
    </xf>
    <xf numFmtId="0" fontId="15" fillId="0" borderId="72" xfId="0" applyFont="1" applyBorder="1" applyAlignment="1">
      <alignment vertical="center"/>
    </xf>
    <xf numFmtId="38" fontId="15" fillId="0" borderId="73" xfId="1" applyFont="1" applyFill="1" applyBorder="1" applyAlignment="1" applyProtection="1">
      <alignment vertical="center"/>
      <protection locked="0"/>
    </xf>
    <xf numFmtId="0" fontId="15" fillId="0" borderId="74" xfId="0" applyFont="1" applyBorder="1" applyAlignment="1" applyProtection="1">
      <alignment vertical="center"/>
      <protection locked="0"/>
    </xf>
    <xf numFmtId="38" fontId="15" fillId="60" borderId="64" xfId="1" applyFont="1" applyFill="1" applyBorder="1" applyAlignment="1" applyProtection="1">
      <alignment vertical="center"/>
      <protection locked="0"/>
    </xf>
    <xf numFmtId="38" fontId="15" fillId="60" borderId="64" xfId="1" applyFont="1" applyFill="1" applyBorder="1" applyAlignment="1">
      <alignment vertical="center"/>
    </xf>
    <xf numFmtId="38" fontId="15" fillId="0" borderId="41" xfId="1" applyFont="1" applyFill="1" applyBorder="1" applyAlignment="1">
      <alignment horizontal="center" vertical="center"/>
    </xf>
    <xf numFmtId="38" fontId="15" fillId="60" borderId="73" xfId="1" applyFont="1" applyFill="1" applyBorder="1" applyAlignment="1">
      <alignment vertical="center"/>
    </xf>
    <xf numFmtId="0" fontId="15" fillId="0" borderId="75" xfId="0" applyFont="1" applyBorder="1" applyAlignment="1" applyProtection="1">
      <alignment vertical="center"/>
      <protection locked="0"/>
    </xf>
    <xf numFmtId="38" fontId="15" fillId="0" borderId="11" xfId="1" applyFont="1" applyFill="1" applyBorder="1" applyAlignment="1" applyProtection="1">
      <alignment vertical="center"/>
    </xf>
    <xf numFmtId="180" fontId="95" fillId="62" borderId="0" xfId="0" applyNumberFormat="1" applyFont="1" applyFill="1" applyAlignment="1" applyProtection="1">
      <alignment horizontal="center" vertical="center"/>
      <protection locked="0"/>
    </xf>
    <xf numFmtId="0" fontId="22" fillId="62" borderId="0" xfId="0" applyFont="1" applyFill="1" applyAlignment="1" applyProtection="1">
      <alignment horizontal="center" vertical="center"/>
      <protection locked="0"/>
    </xf>
    <xf numFmtId="0" fontId="8" fillId="0" borderId="0" xfId="0" applyFont="1" applyAlignment="1" applyProtection="1">
      <alignment horizontal="left" vertical="center" indent="2"/>
      <protection locked="0"/>
    </xf>
    <xf numFmtId="0" fontId="9" fillId="0" borderId="4" xfId="0" applyFont="1" applyBorder="1" applyAlignment="1" applyProtection="1">
      <alignment horizontal="center" vertical="center"/>
      <protection locked="0"/>
    </xf>
    <xf numFmtId="0" fontId="9" fillId="0" borderId="2" xfId="0" applyFont="1" applyBorder="1" applyAlignment="1" applyProtection="1">
      <alignment vertical="top" wrapText="1"/>
      <protection locked="0"/>
    </xf>
    <xf numFmtId="0" fontId="9" fillId="0" borderId="12" xfId="0" applyFont="1" applyBorder="1" applyAlignment="1" applyProtection="1">
      <alignment horizontal="center" vertical="center" shrinkToFit="1"/>
      <protection locked="0"/>
    </xf>
    <xf numFmtId="0" fontId="9" fillId="0" borderId="12" xfId="0" applyFont="1" applyBorder="1" applyAlignment="1" applyProtection="1">
      <alignment vertical="center" shrinkToFit="1"/>
      <protection locked="0"/>
    </xf>
    <xf numFmtId="0" fontId="9" fillId="0" borderId="5" xfId="0" applyFont="1" applyBorder="1" applyAlignment="1" applyProtection="1">
      <alignment vertical="center" shrinkToFit="1"/>
      <protection locked="0"/>
    </xf>
    <xf numFmtId="49" fontId="9" fillId="0" borderId="13" xfId="0" applyNumberFormat="1" applyFont="1" applyBorder="1" applyAlignment="1" applyProtection="1">
      <alignment horizontal="right" vertical="center" shrinkToFit="1"/>
      <protection locked="0"/>
    </xf>
    <xf numFmtId="49" fontId="8" fillId="0" borderId="6" xfId="0" applyNumberFormat="1" applyFont="1" applyBorder="1" applyAlignment="1" applyProtection="1">
      <alignment vertical="center" shrinkToFit="1"/>
      <protection locked="0"/>
    </xf>
    <xf numFmtId="49" fontId="9" fillId="0" borderId="13" xfId="0" applyNumberFormat="1" applyFont="1" applyBorder="1" applyAlignment="1" applyProtection="1">
      <alignment vertical="center" shrinkToFit="1"/>
      <protection locked="0"/>
    </xf>
    <xf numFmtId="0" fontId="8" fillId="0" borderId="9" xfId="0" applyFont="1" applyBorder="1" applyAlignment="1">
      <alignment vertical="center" shrinkToFit="1"/>
    </xf>
    <xf numFmtId="0" fontId="8" fillId="0" borderId="7" xfId="0" applyFont="1" applyBorder="1" applyAlignment="1" applyProtection="1">
      <alignment vertical="center" wrapText="1"/>
      <protection locked="0"/>
    </xf>
    <xf numFmtId="0" fontId="8" fillId="0" borderId="7" xfId="0" applyFont="1" applyBorder="1" applyAlignment="1" applyProtection="1">
      <alignment horizontal="center" vertical="center"/>
      <protection locked="0"/>
    </xf>
    <xf numFmtId="0" fontId="9" fillId="0" borderId="7" xfId="0" applyFont="1" applyBorder="1" applyAlignment="1" applyProtection="1">
      <alignment vertical="top" wrapText="1"/>
      <protection locked="0"/>
    </xf>
    <xf numFmtId="49" fontId="22" fillId="0" borderId="6" xfId="0" applyNumberFormat="1" applyFont="1" applyBorder="1" applyAlignment="1" applyProtection="1">
      <alignment vertical="center" shrinkToFit="1"/>
      <protection locked="0"/>
    </xf>
    <xf numFmtId="0" fontId="9" fillId="0" borderId="7" xfId="0" applyFont="1" applyBorder="1" applyAlignment="1" applyProtection="1">
      <alignment horizontal="right" vertical="center"/>
      <protection locked="0"/>
    </xf>
    <xf numFmtId="38" fontId="8" fillId="0" borderId="0" xfId="1" applyFont="1" applyAlignment="1" applyProtection="1">
      <alignment vertical="center"/>
      <protection locked="0"/>
    </xf>
    <xf numFmtId="38" fontId="9" fillId="0" borderId="7" xfId="1" applyFont="1" applyBorder="1" applyAlignment="1" applyProtection="1">
      <alignment vertical="center"/>
      <protection locked="0"/>
    </xf>
    <xf numFmtId="38" fontId="9" fillId="0" borderId="7" xfId="1" applyFont="1" applyBorder="1" applyAlignment="1" applyProtection="1">
      <alignment horizontal="center" vertical="center"/>
      <protection locked="0"/>
    </xf>
    <xf numFmtId="38" fontId="9" fillId="0" borderId="9" xfId="1" applyFont="1" applyBorder="1" applyAlignment="1" applyProtection="1">
      <alignment horizontal="center" vertical="center"/>
      <protection locked="0"/>
    </xf>
    <xf numFmtId="38" fontId="8" fillId="0" borderId="2" xfId="1" applyFont="1" applyBorder="1" applyAlignment="1" applyProtection="1">
      <alignment vertical="center"/>
      <protection locked="0"/>
    </xf>
    <xf numFmtId="38" fontId="0" fillId="0" borderId="0" xfId="1" applyFont="1" applyAlignment="1" applyProtection="1">
      <alignment vertical="center"/>
      <protection locked="0"/>
    </xf>
    <xf numFmtId="38" fontId="0" fillId="0" borderId="0" xfId="1" applyFont="1" applyAlignment="1" applyProtection="1">
      <alignment vertical="top" wrapText="1"/>
      <protection locked="0"/>
    </xf>
    <xf numFmtId="38" fontId="9" fillId="0" borderId="7" xfId="1" applyFont="1" applyBorder="1" applyAlignment="1" applyProtection="1">
      <alignment horizontal="right" vertical="center"/>
      <protection locked="0"/>
    </xf>
    <xf numFmtId="38" fontId="9" fillId="0" borderId="0" xfId="1" applyFont="1" applyBorder="1" applyAlignment="1" applyProtection="1">
      <alignment vertical="center"/>
      <protection locked="0"/>
    </xf>
    <xf numFmtId="38" fontId="9" fillId="0" borderId="0" xfId="1" applyFont="1" applyBorder="1" applyAlignment="1" applyProtection="1">
      <alignment vertical="center" wrapText="1"/>
      <protection locked="0"/>
    </xf>
    <xf numFmtId="38" fontId="8" fillId="0" borderId="7" xfId="1" applyFont="1" applyBorder="1" applyAlignment="1" applyProtection="1">
      <alignment vertical="center" wrapText="1"/>
      <protection locked="0"/>
    </xf>
    <xf numFmtId="38" fontId="8" fillId="0" borderId="2" xfId="1" applyFont="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8" fillId="0" borderId="7" xfId="0" applyFont="1" applyBorder="1" applyAlignment="1" applyProtection="1">
      <alignment vertical="top"/>
      <protection locked="0"/>
    </xf>
    <xf numFmtId="0" fontId="9" fillId="0" borderId="7" xfId="0" applyFont="1" applyBorder="1" applyAlignment="1" applyProtection="1">
      <alignment horizontal="center" vertical="center"/>
      <protection locked="0"/>
    </xf>
    <xf numFmtId="38" fontId="9" fillId="0" borderId="9" xfId="1" applyFont="1" applyBorder="1" applyAlignment="1" applyProtection="1">
      <alignment horizontal="right" vertical="center"/>
      <protection locked="0"/>
    </xf>
    <xf numFmtId="181" fontId="9" fillId="0" borderId="8" xfId="0" applyNumberFormat="1" applyFont="1" applyBorder="1" applyAlignment="1" applyProtection="1">
      <alignment vertical="center"/>
      <protection locked="0"/>
    </xf>
    <xf numFmtId="181" fontId="8" fillId="0" borderId="9" xfId="1" applyNumberFormat="1" applyFont="1" applyBorder="1" applyAlignment="1" applyProtection="1">
      <alignment vertical="center"/>
      <protection locked="0"/>
    </xf>
    <xf numFmtId="181" fontId="9" fillId="0" borderId="1" xfId="0" applyNumberFormat="1" applyFont="1" applyBorder="1" applyAlignment="1" applyProtection="1">
      <alignment vertical="center"/>
      <protection locked="0"/>
    </xf>
    <xf numFmtId="181" fontId="8" fillId="0" borderId="9" xfId="1" applyNumberFormat="1" applyFont="1" applyBorder="1" applyAlignment="1" applyProtection="1">
      <alignment vertical="center"/>
    </xf>
    <xf numFmtId="0" fontId="9" fillId="0" borderId="13" xfId="0" applyFont="1" applyBorder="1" applyAlignment="1" applyProtection="1">
      <alignment horizontal="center" vertical="center" shrinkToFit="1"/>
      <protection locked="0"/>
    </xf>
    <xf numFmtId="38" fontId="8" fillId="0" borderId="7" xfId="1" applyFont="1" applyBorder="1" applyAlignment="1" applyProtection="1">
      <alignment horizontal="center" vertical="center"/>
      <protection locked="0"/>
    </xf>
    <xf numFmtId="0" fontId="9" fillId="0" borderId="7" xfId="0" applyFont="1" applyBorder="1" applyAlignment="1" applyProtection="1">
      <alignment horizontal="center" vertical="center" shrinkToFit="1"/>
      <protection locked="0"/>
    </xf>
    <xf numFmtId="0" fontId="8" fillId="0" borderId="9" xfId="0" applyFont="1" applyBorder="1" applyAlignment="1">
      <alignment horizontal="center" vertical="center" shrinkToFit="1"/>
    </xf>
    <xf numFmtId="0" fontId="9" fillId="0" borderId="5" xfId="0" applyFont="1" applyBorder="1" applyAlignment="1" applyProtection="1">
      <alignment horizontal="center" vertical="center" shrinkToFit="1"/>
      <protection locked="0"/>
    </xf>
    <xf numFmtId="0" fontId="22" fillId="62" borderId="7" xfId="0" applyFont="1" applyFill="1" applyBorder="1" applyAlignment="1" applyProtection="1">
      <alignment vertical="center" shrinkToFit="1"/>
      <protection locked="0"/>
    </xf>
    <xf numFmtId="0" fontId="22" fillId="62" borderId="6" xfId="0" applyFont="1" applyFill="1" applyBorder="1" applyAlignment="1" applyProtection="1">
      <alignment vertical="center" shrinkToFit="1"/>
      <protection locked="0"/>
    </xf>
    <xf numFmtId="0" fontId="22" fillId="62" borderId="7" xfId="0" applyFont="1" applyFill="1" applyBorder="1" applyAlignment="1" applyProtection="1">
      <alignment horizontal="center" vertical="center" shrinkToFit="1"/>
      <protection locked="0"/>
    </xf>
    <xf numFmtId="181" fontId="22" fillId="62" borderId="7" xfId="0" applyNumberFormat="1" applyFont="1" applyFill="1" applyBorder="1" applyAlignment="1" applyProtection="1">
      <alignment vertical="center" shrinkToFit="1"/>
      <protection locked="0"/>
    </xf>
    <xf numFmtId="49" fontId="22" fillId="62" borderId="6" xfId="0" applyNumberFormat="1" applyFont="1" applyFill="1" applyBorder="1" applyAlignment="1" applyProtection="1">
      <alignment vertical="center" shrinkToFit="1"/>
      <protection locked="0"/>
    </xf>
    <xf numFmtId="0" fontId="22" fillId="62" borderId="6" xfId="0" applyFont="1" applyFill="1" applyBorder="1" applyAlignment="1" applyProtection="1">
      <alignment horizontal="center" vertical="center" shrinkToFit="1"/>
      <protection locked="0"/>
    </xf>
    <xf numFmtId="181" fontId="22" fillId="62" borderId="6" xfId="0" applyNumberFormat="1" applyFont="1" applyFill="1" applyBorder="1" applyAlignment="1" applyProtection="1">
      <alignment vertical="center" shrinkToFit="1"/>
      <protection locked="0"/>
    </xf>
    <xf numFmtId="49" fontId="22" fillId="62" borderId="7" xfId="0" applyNumberFormat="1" applyFont="1" applyFill="1" applyBorder="1" applyAlignment="1" applyProtection="1">
      <alignment vertical="center" shrinkToFit="1"/>
      <protection locked="0"/>
    </xf>
    <xf numFmtId="0" fontId="22" fillId="62" borderId="7" xfId="0" applyFont="1" applyFill="1" applyBorder="1" applyAlignment="1" applyProtection="1">
      <alignment vertical="center"/>
      <protection locked="0"/>
    </xf>
    <xf numFmtId="178" fontId="22" fillId="62" borderId="13" xfId="0" applyNumberFormat="1" applyFont="1" applyFill="1" applyBorder="1" applyAlignment="1" applyProtection="1">
      <alignment horizontal="right" vertical="center" shrinkToFit="1"/>
      <protection locked="0"/>
    </xf>
    <xf numFmtId="58" fontId="22" fillId="62" borderId="13" xfId="0" applyNumberFormat="1" applyFont="1" applyFill="1" applyBorder="1" applyAlignment="1" applyProtection="1">
      <alignment horizontal="left" vertical="center" shrinkToFit="1"/>
      <protection locked="0"/>
    </xf>
    <xf numFmtId="184" fontId="22" fillId="62" borderId="7" xfId="0" applyNumberFormat="1" applyFont="1" applyFill="1" applyBorder="1" applyAlignment="1" applyProtection="1">
      <alignment horizontal="right" vertical="center" shrinkToFit="1"/>
      <protection locked="0"/>
    </xf>
    <xf numFmtId="0" fontId="22" fillId="62" borderId="7" xfId="0" applyFont="1" applyFill="1" applyBorder="1" applyAlignment="1" applyProtection="1">
      <alignment horizontal="right" vertical="center" shrinkToFit="1"/>
      <protection locked="0"/>
    </xf>
    <xf numFmtId="0" fontId="22" fillId="62" borderId="7" xfId="0" applyFont="1" applyFill="1" applyBorder="1" applyAlignment="1" applyProtection="1">
      <alignment vertical="top" wrapText="1"/>
      <protection locked="0"/>
    </xf>
    <xf numFmtId="38" fontId="22" fillId="62" borderId="7" xfId="1" applyFont="1" applyFill="1" applyBorder="1" applyAlignment="1" applyProtection="1">
      <alignment vertical="center" wrapText="1"/>
      <protection locked="0"/>
    </xf>
    <xf numFmtId="38" fontId="22" fillId="62" borderId="7" xfId="1" applyFont="1" applyFill="1" applyBorder="1" applyAlignment="1" applyProtection="1">
      <alignment horizontal="right" vertical="center"/>
      <protection locked="0"/>
    </xf>
    <xf numFmtId="38" fontId="22" fillId="62" borderId="7" xfId="1" applyFont="1" applyFill="1" applyBorder="1" applyAlignment="1" applyProtection="1">
      <alignment vertical="center"/>
      <protection locked="0"/>
    </xf>
    <xf numFmtId="0" fontId="22" fillId="62" borderId="7" xfId="0" applyFont="1" applyFill="1" applyBorder="1" applyAlignment="1" applyProtection="1">
      <alignment vertical="center" wrapText="1"/>
      <protection locked="0"/>
    </xf>
    <xf numFmtId="0" fontId="22" fillId="62" borderId="13" xfId="0" applyFont="1" applyFill="1" applyBorder="1" applyAlignment="1" applyProtection="1">
      <alignment horizontal="center" vertical="center" shrinkToFit="1"/>
      <protection locked="0"/>
    </xf>
    <xf numFmtId="0" fontId="15" fillId="2" borderId="29" xfId="0" applyFont="1" applyFill="1" applyBorder="1" applyAlignment="1">
      <alignment horizontal="left" vertical="center"/>
    </xf>
    <xf numFmtId="38" fontId="15" fillId="2" borderId="30" xfId="0" applyNumberFormat="1" applyFont="1" applyFill="1" applyBorder="1" applyAlignment="1">
      <alignment vertical="center"/>
    </xf>
    <xf numFmtId="38" fontId="15" fillId="2" borderId="30" xfId="1" applyFont="1" applyFill="1" applyBorder="1" applyAlignment="1" applyProtection="1">
      <alignment vertical="center"/>
    </xf>
    <xf numFmtId="0" fontId="98" fillId="0" borderId="11" xfId="0" applyFont="1" applyBorder="1" applyAlignment="1">
      <alignment vertical="center" wrapText="1"/>
    </xf>
    <xf numFmtId="0" fontId="98" fillId="0" borderId="11" xfId="0" applyFont="1" applyBorder="1" applyAlignment="1">
      <alignment horizontal="center" vertical="center" wrapText="1"/>
    </xf>
    <xf numFmtId="0" fontId="99" fillId="0" borderId="11" xfId="0" applyFont="1" applyBorder="1" applyAlignment="1">
      <alignment vertical="center" wrapText="1"/>
    </xf>
    <xf numFmtId="0" fontId="99" fillId="0" borderId="11" xfId="0" applyFont="1" applyBorder="1" applyAlignment="1">
      <alignment horizontal="center" vertical="center" wrapText="1"/>
    </xf>
    <xf numFmtId="0" fontId="98" fillId="0" borderId="3" xfId="0" applyFont="1" applyBorder="1" applyAlignment="1">
      <alignment vertical="center" wrapText="1"/>
    </xf>
    <xf numFmtId="0" fontId="98" fillId="0" borderId="3" xfId="0" applyFont="1" applyBorder="1" applyAlignment="1">
      <alignment horizontal="center" vertical="center" wrapText="1"/>
    </xf>
    <xf numFmtId="0" fontId="98" fillId="0" borderId="0" xfId="0" applyFont="1" applyAlignment="1">
      <alignment vertical="center" wrapText="1"/>
    </xf>
    <xf numFmtId="0" fontId="98" fillId="0" borderId="0" xfId="0" applyFont="1" applyAlignment="1">
      <alignment horizontal="center" vertical="center" wrapText="1"/>
    </xf>
    <xf numFmtId="0" fontId="10" fillId="0" borderId="0" xfId="0" applyFont="1" applyAlignment="1" applyProtection="1">
      <alignment horizontal="right" vertical="center"/>
      <protection locked="0"/>
    </xf>
    <xf numFmtId="38" fontId="8" fillId="0" borderId="0" xfId="1" applyFont="1" applyBorder="1" applyAlignment="1" applyProtection="1">
      <alignment vertical="center"/>
      <protection locked="0"/>
    </xf>
    <xf numFmtId="38" fontId="0" fillId="0" borderId="0" xfId="1" applyFont="1" applyBorder="1" applyAlignment="1" applyProtection="1">
      <alignment vertical="center"/>
      <protection locked="0"/>
    </xf>
    <xf numFmtId="38" fontId="0" fillId="0" borderId="0" xfId="1" applyFont="1" applyBorder="1" applyAlignment="1" applyProtection="1">
      <alignment vertical="top" wrapText="1"/>
      <protection locked="0"/>
    </xf>
    <xf numFmtId="38" fontId="22" fillId="62" borderId="9" xfId="1" applyFont="1" applyFill="1" applyBorder="1" applyAlignment="1" applyProtection="1">
      <alignment horizontal="right" vertical="center"/>
      <protection locked="0"/>
    </xf>
    <xf numFmtId="0" fontId="0" fillId="0" borderId="0" xfId="0" applyAlignment="1">
      <alignment horizontal="distributed" vertical="center"/>
    </xf>
    <xf numFmtId="0" fontId="0" fillId="0" borderId="0" xfId="0" applyAlignment="1">
      <alignment horizontal="center" vertical="center"/>
    </xf>
    <xf numFmtId="0" fontId="94" fillId="62" borderId="33" xfId="0" applyFont="1" applyFill="1" applyBorder="1" applyAlignment="1" applyProtection="1">
      <alignment horizontal="center" vertical="center" wrapText="1"/>
      <protection locked="0"/>
    </xf>
    <xf numFmtId="0" fontId="8" fillId="0" borderId="32" xfId="0" applyFont="1" applyBorder="1" applyAlignment="1">
      <alignment horizontal="center" vertical="center"/>
    </xf>
    <xf numFmtId="0" fontId="8" fillId="0" borderId="33" xfId="0" applyFont="1" applyBorder="1" applyAlignment="1" applyProtection="1">
      <alignment horizontal="center" vertical="center" wrapText="1"/>
      <protection locked="0"/>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2" borderId="35" xfId="0" applyFont="1" applyFill="1" applyBorder="1" applyAlignment="1">
      <alignment vertical="center"/>
    </xf>
    <xf numFmtId="38" fontId="8" fillId="2" borderId="36" xfId="1" applyFont="1" applyFill="1" applyBorder="1" applyAlignment="1" applyProtection="1">
      <alignment vertical="center" shrinkToFit="1"/>
    </xf>
    <xf numFmtId="0" fontId="8" fillId="0" borderId="37" xfId="0" applyFont="1" applyBorder="1" applyAlignment="1" applyProtection="1">
      <alignment vertical="center"/>
      <protection locked="0"/>
    </xf>
    <xf numFmtId="0" fontId="8" fillId="0" borderId="23" xfId="0" applyFont="1" applyBorder="1" applyAlignment="1">
      <alignment horizontal="left" vertical="center" indent="2"/>
    </xf>
    <xf numFmtId="38" fontId="8" fillId="3" borderId="22" xfId="1" applyFont="1" applyFill="1" applyBorder="1" applyAlignment="1" applyProtection="1">
      <alignment vertical="center" shrinkToFit="1"/>
    </xf>
    <xf numFmtId="38" fontId="8" fillId="3" borderId="22" xfId="1" applyFont="1" applyFill="1" applyBorder="1" applyAlignment="1" applyProtection="1">
      <alignment vertical="center"/>
    </xf>
    <xf numFmtId="0" fontId="8" fillId="0" borderId="24" xfId="0" applyFont="1" applyBorder="1" applyAlignment="1" applyProtection="1">
      <alignment vertical="center"/>
      <protection locked="0"/>
    </xf>
    <xf numFmtId="0" fontId="8" fillId="0" borderId="23" xfId="0" applyFont="1" applyBorder="1" applyAlignment="1">
      <alignment horizontal="left" vertical="center" indent="4"/>
    </xf>
    <xf numFmtId="38" fontId="8" fillId="0" borderId="22" xfId="1" applyFont="1" applyFill="1" applyBorder="1" applyAlignment="1" applyProtection="1">
      <alignment vertical="center"/>
      <protection locked="0"/>
    </xf>
    <xf numFmtId="38" fontId="8" fillId="0" borderId="22" xfId="1" applyFont="1" applyFill="1" applyBorder="1" applyAlignment="1" applyProtection="1">
      <alignment vertical="center"/>
    </xf>
    <xf numFmtId="38" fontId="8" fillId="0" borderId="41" xfId="1" applyFont="1" applyFill="1" applyBorder="1" applyAlignment="1" applyProtection="1">
      <alignment vertical="center"/>
      <protection locked="0"/>
    </xf>
    <xf numFmtId="0" fontId="8" fillId="0" borderId="63" xfId="0" applyFont="1" applyBorder="1" applyAlignment="1">
      <alignment vertical="center"/>
    </xf>
    <xf numFmtId="38" fontId="8" fillId="3" borderId="64" xfId="1" applyFont="1" applyFill="1" applyBorder="1" applyAlignment="1" applyProtection="1">
      <alignment vertical="center"/>
      <protection locked="0"/>
    </xf>
    <xf numFmtId="38" fontId="8" fillId="3" borderId="64" xfId="1" applyFont="1" applyFill="1" applyBorder="1" applyAlignment="1" applyProtection="1">
      <alignment vertical="center"/>
    </xf>
    <xf numFmtId="0" fontId="8" fillId="0" borderId="66" xfId="0" applyFont="1" applyBorder="1" applyAlignment="1" applyProtection="1">
      <alignment vertical="center"/>
      <protection locked="0"/>
    </xf>
    <xf numFmtId="0" fontId="8" fillId="0" borderId="67" xfId="0" applyFont="1" applyBorder="1" applyAlignment="1" applyProtection="1">
      <alignment vertical="center"/>
      <protection locked="0"/>
    </xf>
    <xf numFmtId="38" fontId="8" fillId="0" borderId="68" xfId="1" applyFont="1" applyFill="1" applyBorder="1" applyAlignment="1" applyProtection="1">
      <alignment vertical="center"/>
      <protection locked="0"/>
    </xf>
    <xf numFmtId="38" fontId="8" fillId="0" borderId="64" xfId="1" applyFont="1" applyFill="1" applyBorder="1" applyAlignment="1" applyProtection="1">
      <alignment vertical="center"/>
      <protection locked="0"/>
    </xf>
    <xf numFmtId="0" fontId="8" fillId="0" borderId="25" xfId="0" applyFont="1" applyBorder="1" applyAlignment="1">
      <alignment horizontal="right" vertical="center"/>
    </xf>
    <xf numFmtId="10" fontId="8" fillId="0" borderId="21" xfId="205" applyNumberFormat="1" applyFont="1" applyFill="1" applyBorder="1" applyAlignment="1" applyProtection="1">
      <alignment vertical="center"/>
      <protection locked="0"/>
    </xf>
    <xf numFmtId="38" fontId="8" fillId="0" borderId="21" xfId="1" applyFont="1" applyFill="1" applyBorder="1" applyAlignment="1" applyProtection="1">
      <alignment horizontal="center" vertical="center"/>
    </xf>
    <xf numFmtId="0" fontId="8" fillId="0" borderId="26" xfId="0" applyFont="1" applyBorder="1" applyAlignment="1" applyProtection="1">
      <alignment vertical="center"/>
      <protection locked="0"/>
    </xf>
    <xf numFmtId="0" fontId="8" fillId="0" borderId="28" xfId="0" applyFont="1" applyBorder="1" applyAlignment="1" applyProtection="1">
      <alignment vertical="center"/>
      <protection locked="0"/>
    </xf>
    <xf numFmtId="0" fontId="8" fillId="0" borderId="31" xfId="0" applyFont="1" applyBorder="1" applyAlignment="1" applyProtection="1">
      <alignment vertical="center"/>
      <protection locked="0"/>
    </xf>
    <xf numFmtId="0" fontId="8" fillId="0" borderId="0" xfId="0" applyFont="1"/>
    <xf numFmtId="0" fontId="8" fillId="0" borderId="0" xfId="0" applyFont="1" applyAlignment="1">
      <alignment vertical="center"/>
    </xf>
    <xf numFmtId="38" fontId="8" fillId="0" borderId="11" xfId="1" applyFont="1" applyFill="1" applyBorder="1" applyAlignment="1" applyProtection="1">
      <alignment vertical="center"/>
    </xf>
    <xf numFmtId="176" fontId="8" fillId="0" borderId="33" xfId="0" applyNumberFormat="1" applyFont="1" applyBorder="1" applyAlignment="1">
      <alignment horizontal="center" vertical="center" wrapText="1"/>
    </xf>
    <xf numFmtId="38" fontId="8" fillId="0" borderId="22" xfId="1" applyFont="1" applyFill="1" applyBorder="1" applyAlignment="1">
      <alignment vertical="center"/>
    </xf>
    <xf numFmtId="0" fontId="8" fillId="0" borderId="69" xfId="0" applyFont="1" applyBorder="1" applyAlignment="1">
      <alignment horizontal="left" vertical="center" indent="2"/>
    </xf>
    <xf numFmtId="38" fontId="8" fillId="0" borderId="70" xfId="1" applyFont="1" applyFill="1" applyBorder="1" applyAlignment="1" applyProtection="1">
      <alignment vertical="center"/>
      <protection locked="0"/>
    </xf>
    <xf numFmtId="38" fontId="8" fillId="0" borderId="70" xfId="1" applyFont="1" applyFill="1" applyBorder="1" applyAlignment="1">
      <alignment vertical="center"/>
    </xf>
    <xf numFmtId="0" fontId="8" fillId="0" borderId="71" xfId="0" applyFont="1" applyBorder="1" applyAlignment="1" applyProtection="1">
      <alignment vertical="center"/>
      <protection locked="0"/>
    </xf>
    <xf numFmtId="38" fontId="8" fillId="60" borderId="64" xfId="1" applyFont="1" applyFill="1" applyBorder="1" applyAlignment="1" applyProtection="1">
      <alignment vertical="center"/>
      <protection locked="0"/>
    </xf>
    <xf numFmtId="38" fontId="8" fillId="60" borderId="64" xfId="1" applyFont="1" applyFill="1" applyBorder="1" applyAlignment="1">
      <alignment vertical="center"/>
    </xf>
    <xf numFmtId="0" fontId="8" fillId="0" borderId="72" xfId="0" applyFont="1" applyBorder="1" applyAlignment="1">
      <alignment vertical="center"/>
    </xf>
    <xf numFmtId="38" fontId="8" fillId="0" borderId="73" xfId="1" applyFont="1" applyFill="1" applyBorder="1" applyAlignment="1" applyProtection="1">
      <alignment vertical="center"/>
      <protection locked="0"/>
    </xf>
    <xf numFmtId="38" fontId="8" fillId="60" borderId="73" xfId="1" applyFont="1" applyFill="1" applyBorder="1" applyAlignment="1">
      <alignment vertical="center"/>
    </xf>
    <xf numFmtId="0" fontId="8" fillId="0" borderId="74" xfId="0" applyFont="1" applyBorder="1" applyAlignment="1" applyProtection="1">
      <alignment vertical="center"/>
      <protection locked="0"/>
    </xf>
    <xf numFmtId="38" fontId="8" fillId="0" borderId="21" xfId="1" applyFont="1" applyFill="1" applyBorder="1" applyAlignment="1">
      <alignment horizontal="center" vertical="center"/>
    </xf>
    <xf numFmtId="0" fontId="8" fillId="4" borderId="35" xfId="0" applyFont="1" applyFill="1" applyBorder="1" applyAlignment="1">
      <alignment vertical="center"/>
    </xf>
    <xf numFmtId="38" fontId="8" fillId="4" borderId="36" xfId="1" applyFont="1" applyFill="1" applyBorder="1" applyAlignment="1" applyProtection="1">
      <alignment vertical="center" shrinkToFit="1"/>
    </xf>
    <xf numFmtId="38" fontId="8" fillId="61" borderId="22" xfId="1" applyFont="1" applyFill="1" applyBorder="1" applyAlignment="1" applyProtection="1">
      <alignment vertical="center" shrinkToFit="1"/>
    </xf>
    <xf numFmtId="38" fontId="8" fillId="61" borderId="22" xfId="1" applyFont="1" applyFill="1" applyBorder="1" applyAlignment="1" applyProtection="1">
      <alignment vertical="center"/>
    </xf>
    <xf numFmtId="0" fontId="8" fillId="0" borderId="38" xfId="0" applyFont="1" applyBorder="1" applyAlignment="1">
      <alignment vertical="center"/>
    </xf>
    <xf numFmtId="38" fontId="8" fillId="61" borderId="39" xfId="1" applyFont="1" applyFill="1" applyBorder="1" applyAlignment="1" applyProtection="1">
      <alignment vertical="center"/>
      <protection locked="0"/>
    </xf>
    <xf numFmtId="38" fontId="8" fillId="61" borderId="39" xfId="1" applyFont="1" applyFill="1" applyBorder="1" applyAlignment="1" applyProtection="1">
      <alignment vertical="center"/>
    </xf>
    <xf numFmtId="0" fontId="8" fillId="0" borderId="40" xfId="0" applyFont="1" applyBorder="1" applyAlignment="1" applyProtection="1">
      <alignment vertical="center"/>
      <protection locked="0"/>
    </xf>
    <xf numFmtId="0" fontId="8" fillId="0" borderId="60" xfId="0" applyFont="1" applyBorder="1" applyAlignment="1">
      <alignment vertical="center"/>
    </xf>
    <xf numFmtId="38" fontId="8" fillId="0" borderId="7" xfId="1" applyFont="1" applyFill="1" applyBorder="1" applyAlignment="1" applyProtection="1">
      <alignment vertical="center"/>
      <protection locked="0"/>
    </xf>
    <xf numFmtId="0" fontId="8" fillId="0" borderId="61" xfId="0" applyFont="1" applyBorder="1" applyAlignment="1" applyProtection="1">
      <alignment vertical="center"/>
      <protection locked="0"/>
    </xf>
    <xf numFmtId="0" fontId="8" fillId="4" borderId="29" xfId="0" applyFont="1" applyFill="1" applyBorder="1" applyAlignment="1">
      <alignment horizontal="left" vertical="center"/>
    </xf>
    <xf numFmtId="38" fontId="8" fillId="4" borderId="30" xfId="0" applyNumberFormat="1" applyFont="1" applyFill="1" applyBorder="1" applyAlignment="1">
      <alignment vertical="center"/>
    </xf>
    <xf numFmtId="38" fontId="8" fillId="4" borderId="30" xfId="1" applyFont="1" applyFill="1" applyBorder="1" applyAlignment="1" applyProtection="1">
      <alignment vertical="center"/>
    </xf>
    <xf numFmtId="0" fontId="12" fillId="62" borderId="0" xfId="0" applyFont="1" applyFill="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9" fillId="0" borderId="0" xfId="0" applyFont="1" applyAlignment="1" applyProtection="1">
      <alignment horizontal="left" vertical="center"/>
      <protection locked="0"/>
    </xf>
    <xf numFmtId="0" fontId="100" fillId="0" borderId="0" xfId="0" applyFont="1" applyAlignment="1" applyProtection="1">
      <alignment vertical="center"/>
      <protection locked="0"/>
    </xf>
    <xf numFmtId="0" fontId="20" fillId="62" borderId="0" xfId="0" applyFont="1" applyFill="1"/>
    <xf numFmtId="181" fontId="8" fillId="0" borderId="9" xfId="1" applyNumberFormat="1" applyFont="1" applyFill="1" applyBorder="1" applyAlignment="1" applyProtection="1">
      <alignment vertical="center"/>
    </xf>
    <xf numFmtId="57" fontId="22" fillId="62" borderId="7" xfId="0" applyNumberFormat="1" applyFont="1" applyFill="1" applyBorder="1" applyAlignment="1" applyProtection="1">
      <alignment vertical="center" shrinkToFit="1"/>
      <protection locked="0"/>
    </xf>
    <xf numFmtId="0" fontId="8" fillId="0" borderId="11" xfId="0" applyFont="1" applyBorder="1" applyAlignment="1">
      <alignment vertical="center" wrapText="1"/>
    </xf>
    <xf numFmtId="0" fontId="8" fillId="0" borderId="11" xfId="0" applyFont="1" applyBorder="1" applyAlignment="1" applyProtection="1">
      <alignment vertical="center"/>
      <protection locked="0"/>
    </xf>
    <xf numFmtId="0" fontId="15" fillId="0" borderId="11" xfId="0" applyFont="1" applyBorder="1" applyAlignment="1">
      <alignment vertical="center" wrapText="1"/>
    </xf>
    <xf numFmtId="0" fontId="15" fillId="0" borderId="11" xfId="0" applyFont="1" applyBorder="1" applyAlignment="1" applyProtection="1">
      <alignment vertical="center"/>
      <protection locked="0"/>
    </xf>
    <xf numFmtId="0" fontId="9" fillId="0" borderId="0" xfId="0" applyFont="1" applyAlignment="1" applyProtection="1">
      <alignment horizontal="right" vertical="center"/>
      <protection locked="0"/>
    </xf>
    <xf numFmtId="0" fontId="8" fillId="0" borderId="0" xfId="0" applyFont="1" applyAlignment="1">
      <alignment horizontal="right"/>
    </xf>
    <xf numFmtId="180" fontId="8" fillId="0" borderId="0" xfId="0" applyNumberFormat="1" applyFont="1" applyAlignment="1" applyProtection="1">
      <alignment horizontal="center" vertical="center"/>
      <protection locked="0"/>
    </xf>
    <xf numFmtId="0" fontId="0" fillId="0" borderId="0" xfId="0" applyAlignment="1" applyProtection="1">
      <alignment wrapText="1"/>
      <protection locked="0"/>
    </xf>
    <xf numFmtId="38" fontId="15" fillId="60" borderId="11" xfId="1" applyFont="1" applyFill="1" applyBorder="1" applyAlignment="1" applyProtection="1">
      <alignment vertical="center"/>
    </xf>
    <xf numFmtId="38" fontId="8" fillId="60" borderId="11" xfId="1" applyFont="1" applyFill="1" applyBorder="1" applyAlignment="1" applyProtection="1">
      <alignment vertical="center"/>
    </xf>
    <xf numFmtId="0" fontId="8" fillId="60" borderId="11" xfId="0" applyFont="1" applyFill="1" applyBorder="1" applyAlignment="1">
      <alignment vertical="center" wrapText="1"/>
    </xf>
    <xf numFmtId="185" fontId="8" fillId="60" borderId="11" xfId="1" applyNumberFormat="1" applyFont="1" applyFill="1" applyBorder="1" applyAlignment="1" applyProtection="1">
      <alignment vertical="center"/>
    </xf>
    <xf numFmtId="0" fontId="8" fillId="60" borderId="65" xfId="0" applyFont="1" applyFill="1" applyBorder="1" applyAlignment="1">
      <alignment horizontal="right" vertical="center"/>
    </xf>
    <xf numFmtId="10" fontId="8" fillId="60" borderId="41" xfId="205" applyNumberFormat="1" applyFont="1" applyFill="1" applyBorder="1" applyAlignment="1" applyProtection="1">
      <alignment vertical="center"/>
      <protection locked="0"/>
    </xf>
    <xf numFmtId="38" fontId="8" fillId="60" borderId="41" xfId="1" applyFont="1" applyFill="1" applyBorder="1" applyAlignment="1">
      <alignment horizontal="center" vertical="center"/>
    </xf>
    <xf numFmtId="0" fontId="8" fillId="2" borderId="65" xfId="0" applyFont="1" applyFill="1" applyBorder="1" applyAlignment="1">
      <alignment horizontal="right" vertical="center"/>
    </xf>
    <xf numFmtId="10" fontId="8" fillId="2" borderId="41" xfId="205" applyNumberFormat="1" applyFont="1" applyFill="1" applyBorder="1" applyAlignment="1" applyProtection="1">
      <alignment vertical="center"/>
      <protection locked="0"/>
    </xf>
    <xf numFmtId="38" fontId="8" fillId="2" borderId="41" xfId="1" applyFont="1" applyFill="1" applyBorder="1" applyAlignment="1" applyProtection="1">
      <alignment horizontal="center" vertical="center"/>
    </xf>
    <xf numFmtId="38" fontId="15" fillId="60" borderId="2" xfId="1" applyFont="1" applyFill="1" applyBorder="1" applyAlignment="1" applyProtection="1">
      <alignment vertical="center"/>
    </xf>
    <xf numFmtId="38" fontId="15" fillId="60" borderId="30" xfId="1" applyFont="1" applyFill="1" applyBorder="1" applyAlignment="1" applyProtection="1">
      <alignment horizontal="right" vertical="center"/>
    </xf>
    <xf numFmtId="38" fontId="15" fillId="60" borderId="30" xfId="1" applyFont="1" applyFill="1" applyBorder="1" applyAlignment="1" applyProtection="1">
      <alignment vertical="center"/>
    </xf>
    <xf numFmtId="38" fontId="15" fillId="60" borderId="22" xfId="1" applyFont="1" applyFill="1" applyBorder="1" applyAlignment="1">
      <alignment vertical="center"/>
    </xf>
    <xf numFmtId="38" fontId="15" fillId="60" borderId="70" xfId="1" applyFont="1" applyFill="1" applyBorder="1" applyAlignment="1">
      <alignment vertical="center"/>
    </xf>
    <xf numFmtId="38" fontId="15" fillId="0" borderId="0" xfId="1" applyFont="1" applyBorder="1" applyAlignment="1" applyProtection="1">
      <alignment horizontal="left" vertical="top"/>
      <protection locked="0"/>
    </xf>
    <xf numFmtId="38" fontId="16" fillId="0" borderId="0" xfId="1" applyFont="1" applyBorder="1" applyAlignment="1" applyProtection="1">
      <alignment horizontal="left"/>
      <protection locked="0"/>
    </xf>
    <xf numFmtId="38" fontId="6" fillId="0" borderId="0" xfId="1" applyFont="1" applyAlignment="1" applyProtection="1">
      <alignment vertical="center"/>
      <protection locked="0"/>
    </xf>
    <xf numFmtId="38" fontId="0" fillId="0" borderId="0" xfId="1" applyFont="1"/>
    <xf numFmtId="38" fontId="21" fillId="0" borderId="0" xfId="1" applyFont="1" applyAlignment="1" applyProtection="1">
      <alignment vertical="center"/>
    </xf>
    <xf numFmtId="38" fontId="6" fillId="0" borderId="0" xfId="1" applyFont="1" applyBorder="1" applyAlignment="1" applyProtection="1">
      <alignment vertical="center"/>
      <protection locked="0"/>
    </xf>
    <xf numFmtId="38" fontId="0" fillId="0" borderId="0" xfId="1" applyFont="1" applyBorder="1"/>
    <xf numFmtId="38" fontId="21" fillId="0" borderId="0" xfId="1" applyFont="1" applyBorder="1" applyAlignment="1" applyProtection="1">
      <alignment vertical="center"/>
    </xf>
    <xf numFmtId="38" fontId="17" fillId="0" borderId="0" xfId="1" applyFont="1" applyBorder="1" applyAlignment="1" applyProtection="1">
      <alignment horizontal="center" vertical="center"/>
      <protection locked="0"/>
    </xf>
    <xf numFmtId="38" fontId="17" fillId="0" borderId="0" xfId="1" applyFont="1" applyBorder="1" applyAlignment="1" applyProtection="1">
      <alignment vertical="center"/>
      <protection locked="0"/>
    </xf>
    <xf numFmtId="38" fontId="8" fillId="0" borderId="0" xfId="1" applyFont="1" applyBorder="1" applyAlignment="1" applyProtection="1">
      <alignment horizontal="right" vertical="center"/>
      <protection locked="0"/>
    </xf>
    <xf numFmtId="38" fontId="15" fillId="0" borderId="0" xfId="1" applyFont="1" applyBorder="1" applyAlignment="1" applyProtection="1">
      <alignment horizontal="left"/>
      <protection locked="0"/>
    </xf>
    <xf numFmtId="38" fontId="8" fillId="0" borderId="0" xfId="1" applyFont="1" applyAlignment="1" applyProtection="1">
      <alignment horizontal="left" vertical="center"/>
    </xf>
    <xf numFmtId="38" fontId="8" fillId="0" borderId="0" xfId="1" applyFont="1" applyBorder="1" applyAlignment="1" applyProtection="1">
      <alignment horizontal="left" vertical="center"/>
    </xf>
    <xf numFmtId="38" fontId="9" fillId="0" borderId="1" xfId="1" applyFont="1" applyBorder="1" applyAlignment="1" applyProtection="1">
      <alignment vertical="center"/>
    </xf>
    <xf numFmtId="38" fontId="9" fillId="0" borderId="2" xfId="1" applyFont="1" applyBorder="1" applyAlignment="1" applyProtection="1">
      <alignment horizontal="right" vertical="center"/>
    </xf>
    <xf numFmtId="38" fontId="8" fillId="0" borderId="1" xfId="1" applyFont="1" applyBorder="1" applyAlignment="1" applyProtection="1">
      <alignment vertical="center"/>
      <protection locked="0"/>
    </xf>
    <xf numFmtId="38" fontId="8" fillId="0" borderId="5" xfId="1" applyFont="1" applyBorder="1" applyAlignment="1" applyProtection="1">
      <alignment vertical="center"/>
      <protection locked="0"/>
    </xf>
    <xf numFmtId="38" fontId="14" fillId="0" borderId="6" xfId="1" applyFont="1" applyBorder="1" applyAlignment="1" applyProtection="1">
      <alignment vertical="center"/>
    </xf>
    <xf numFmtId="38" fontId="8" fillId="0" borderId="14" xfId="1" applyFont="1" applyFill="1" applyBorder="1" applyAlignment="1" applyProtection="1">
      <alignment vertical="center" shrinkToFit="1"/>
    </xf>
    <xf numFmtId="38" fontId="9" fillId="0" borderId="14" xfId="1" applyFont="1" applyBorder="1" applyAlignment="1">
      <alignment vertical="center" shrinkToFit="1"/>
    </xf>
    <xf numFmtId="38" fontId="8" fillId="0" borderId="6" xfId="1" quotePrefix="1" applyFont="1" applyBorder="1" applyAlignment="1" applyProtection="1">
      <alignment vertical="center" shrinkToFit="1"/>
      <protection locked="0"/>
    </xf>
    <xf numFmtId="38" fontId="8" fillId="63" borderId="14" xfId="1" applyFont="1" applyFill="1" applyBorder="1" applyAlignment="1" applyProtection="1">
      <alignment horizontal="center" vertical="center" shrinkToFit="1"/>
    </xf>
    <xf numFmtId="38" fontId="9" fillId="63" borderId="14" xfId="1" applyFont="1" applyFill="1" applyBorder="1" applyAlignment="1">
      <alignment horizontal="center" vertical="center" shrinkToFit="1"/>
    </xf>
    <xf numFmtId="38" fontId="8" fillId="63" borderId="13" xfId="1" applyFont="1" applyFill="1" applyBorder="1" applyAlignment="1" applyProtection="1">
      <alignment horizontal="center" vertical="center" shrinkToFit="1"/>
    </xf>
    <xf numFmtId="38" fontId="17" fillId="0" borderId="6" xfId="1" applyFont="1" applyBorder="1" applyAlignment="1" applyProtection="1">
      <alignment vertical="center"/>
    </xf>
    <xf numFmtId="38" fontId="8" fillId="0" borderId="6" xfId="1" applyFont="1" applyBorder="1" applyAlignment="1" applyProtection="1">
      <alignment vertical="center" shrinkToFit="1"/>
      <protection locked="0"/>
    </xf>
    <xf numFmtId="38" fontId="8" fillId="0" borderId="14" xfId="1" applyFont="1" applyFill="1" applyBorder="1" applyAlignment="1" applyProtection="1">
      <alignment horizontal="center" vertical="center" shrinkToFit="1"/>
    </xf>
    <xf numFmtId="38" fontId="8" fillId="0" borderId="6" xfId="1" applyFont="1" applyBorder="1" applyAlignment="1" applyProtection="1">
      <alignment vertical="center"/>
    </xf>
    <xf numFmtId="38" fontId="8" fillId="0" borderId="7" xfId="1" applyFont="1" applyBorder="1" applyAlignment="1">
      <alignment vertical="center" shrinkToFit="1"/>
    </xf>
    <xf numFmtId="38" fontId="8" fillId="0" borderId="8" xfId="1" applyFont="1" applyBorder="1" applyAlignment="1" applyProtection="1">
      <alignment vertical="center"/>
      <protection locked="0"/>
    </xf>
    <xf numFmtId="38" fontId="8" fillId="0" borderId="12" xfId="1" applyFont="1" applyBorder="1" applyAlignment="1" applyProtection="1">
      <alignment vertical="center"/>
      <protection locked="0"/>
    </xf>
    <xf numFmtId="38" fontId="8" fillId="0" borderId="1" xfId="1" applyFont="1" applyBorder="1" applyAlignment="1" applyProtection="1">
      <alignment vertical="center"/>
    </xf>
    <xf numFmtId="38" fontId="8" fillId="0" borderId="2" xfId="1" applyFont="1" applyBorder="1" applyAlignment="1">
      <alignment vertical="center" shrinkToFit="1"/>
    </xf>
    <xf numFmtId="38" fontId="17" fillId="0" borderId="8" xfId="1" applyFont="1" applyBorder="1" applyAlignment="1" applyProtection="1">
      <alignment horizontal="center" vertical="center"/>
    </xf>
    <xf numFmtId="38" fontId="8" fillId="0" borderId="17" xfId="1" applyFont="1" applyBorder="1" applyAlignment="1" applyProtection="1">
      <alignment vertical="center" shrinkToFit="1"/>
    </xf>
    <xf numFmtId="38" fontId="9" fillId="63" borderId="20" xfId="1" applyFont="1" applyFill="1" applyBorder="1" applyAlignment="1">
      <alignment horizontal="center" vertical="center" shrinkToFit="1"/>
    </xf>
    <xf numFmtId="38" fontId="8" fillId="0" borderId="0" xfId="1" applyFont="1" applyAlignment="1" applyProtection="1">
      <alignment vertical="center"/>
    </xf>
    <xf numFmtId="38" fontId="8" fillId="0" borderId="0" xfId="1" applyFont="1" applyBorder="1" applyAlignment="1" applyProtection="1">
      <alignment vertical="center"/>
    </xf>
    <xf numFmtId="38" fontId="8" fillId="0" borderId="1" xfId="1" applyFont="1" applyBorder="1" applyAlignment="1" applyProtection="1">
      <alignment horizontal="center" vertical="center"/>
    </xf>
    <xf numFmtId="38" fontId="9" fillId="0" borderId="8" xfId="1" applyFont="1" applyBorder="1" applyAlignment="1" applyProtection="1">
      <alignment horizontal="centerContinuous" vertical="center"/>
    </xf>
    <xf numFmtId="38" fontId="8" fillId="0" borderId="15" xfId="1" applyFont="1" applyBorder="1" applyAlignment="1" applyProtection="1">
      <alignment vertical="center"/>
    </xf>
    <xf numFmtId="38" fontId="8" fillId="0" borderId="2" xfId="1" applyFont="1" applyBorder="1" applyAlignment="1" applyProtection="1">
      <alignment horizontal="right" vertical="center"/>
    </xf>
    <xf numFmtId="38" fontId="17" fillId="0" borderId="14" xfId="1" applyFont="1" applyBorder="1" applyAlignment="1" applyProtection="1">
      <alignment vertical="center"/>
    </xf>
    <xf numFmtId="38" fontId="8" fillId="0" borderId="6" xfId="1" applyFont="1" applyBorder="1" applyAlignment="1" applyProtection="1">
      <alignment vertical="center"/>
      <protection locked="0"/>
    </xf>
    <xf numFmtId="38" fontId="8" fillId="0" borderId="13" xfId="1" applyFont="1" applyBorder="1" applyAlignment="1" applyProtection="1">
      <alignment vertical="center"/>
      <protection locked="0"/>
    </xf>
    <xf numFmtId="38" fontId="8" fillId="0" borderId="14" xfId="1" applyFont="1" applyBorder="1" applyAlignment="1" applyProtection="1">
      <alignment horizontal="left" vertical="center" indent="1"/>
    </xf>
    <xf numFmtId="38" fontId="8" fillId="0" borderId="6" xfId="1" applyFont="1" applyBorder="1" applyAlignment="1" applyProtection="1">
      <alignment vertical="center" shrinkToFit="1"/>
    </xf>
    <xf numFmtId="38" fontId="8" fillId="0" borderId="6" xfId="1" quotePrefix="1" applyFont="1" applyBorder="1" applyAlignment="1" applyProtection="1">
      <alignment vertical="top" wrapText="1" shrinkToFit="1"/>
      <protection locked="0"/>
    </xf>
    <xf numFmtId="38" fontId="8" fillId="0" borderId="13" xfId="1" quotePrefix="1" applyFont="1" applyBorder="1" applyAlignment="1" applyProtection="1">
      <alignment vertical="top" wrapText="1" shrinkToFit="1"/>
      <protection locked="0"/>
    </xf>
    <xf numFmtId="38" fontId="17" fillId="0" borderId="19" xfId="1" applyFont="1" applyBorder="1" applyAlignment="1" applyProtection="1">
      <alignment vertical="center" wrapText="1"/>
    </xf>
    <xf numFmtId="38" fontId="0" fillId="0" borderId="19" xfId="1" applyFont="1" applyBorder="1" applyAlignment="1" applyProtection="1">
      <alignment vertical="top" wrapText="1"/>
      <protection locked="0"/>
    </xf>
    <xf numFmtId="38" fontId="8" fillId="0" borderId="14" xfId="1" applyFont="1" applyBorder="1" applyAlignment="1" applyProtection="1">
      <alignment vertical="center" shrinkToFit="1"/>
      <protection locked="0"/>
    </xf>
    <xf numFmtId="38" fontId="9" fillId="0" borderId="14" xfId="1" applyFont="1" applyBorder="1" applyAlignment="1" applyProtection="1">
      <alignment vertical="center" shrinkToFit="1"/>
      <protection locked="0"/>
    </xf>
    <xf numFmtId="38" fontId="9" fillId="0" borderId="62" xfId="1" applyFont="1" applyBorder="1" applyAlignment="1" applyProtection="1">
      <alignment vertical="center" shrinkToFit="1"/>
      <protection locked="0"/>
    </xf>
    <xf numFmtId="38" fontId="50" fillId="0" borderId="19" xfId="1" applyFont="1" applyBorder="1" applyAlignment="1" applyProtection="1">
      <alignment vertical="top" wrapText="1"/>
      <protection locked="0"/>
    </xf>
    <xf numFmtId="38" fontId="17" fillId="0" borderId="14" xfId="1" applyFont="1" applyBorder="1" applyAlignment="1" applyProtection="1">
      <alignment vertical="center"/>
      <protection locked="0"/>
    </xf>
    <xf numFmtId="38" fontId="8" fillId="0" borderId="14" xfId="1" applyFont="1" applyBorder="1" applyAlignment="1" applyProtection="1">
      <alignment vertical="center"/>
      <protection locked="0"/>
    </xf>
    <xf numFmtId="38" fontId="8" fillId="0" borderId="20" xfId="1" applyFont="1" applyBorder="1" applyAlignment="1" applyProtection="1">
      <alignment vertical="center" shrinkToFit="1"/>
      <protection locked="0"/>
    </xf>
    <xf numFmtId="38" fontId="9" fillId="0" borderId="20" xfId="1" applyFont="1" applyBorder="1" applyAlignment="1" applyProtection="1">
      <alignment vertical="center" shrinkToFit="1"/>
      <protection locked="0"/>
    </xf>
    <xf numFmtId="38" fontId="8" fillId="0" borderId="15" xfId="1" applyFont="1" applyBorder="1" applyAlignment="1" applyProtection="1">
      <alignment vertical="center"/>
      <protection locked="0"/>
    </xf>
    <xf numFmtId="38" fontId="17" fillId="0" borderId="18" xfId="1" applyFont="1" applyBorder="1" applyAlignment="1" applyProtection="1">
      <alignment horizontal="center" vertical="center"/>
    </xf>
    <xf numFmtId="38" fontId="8" fillId="0" borderId="20" xfId="1" applyFont="1" applyBorder="1" applyAlignment="1" applyProtection="1">
      <alignment vertical="center" shrinkToFit="1"/>
    </xf>
    <xf numFmtId="38" fontId="9" fillId="63" borderId="17" xfId="1" applyFont="1" applyFill="1" applyBorder="1" applyAlignment="1">
      <alignment horizontal="center" vertical="center" shrinkToFit="1"/>
    </xf>
    <xf numFmtId="38" fontId="8" fillId="0" borderId="0" xfId="1" applyFont="1" applyFill="1" applyBorder="1" applyAlignment="1" applyProtection="1">
      <alignment vertical="top" wrapText="1"/>
      <protection locked="0"/>
    </xf>
    <xf numFmtId="38" fontId="8" fillId="0" borderId="0" xfId="1" applyFont="1" applyAlignment="1" applyProtection="1">
      <alignment horizontal="center" vertical="center"/>
      <protection locked="0"/>
    </xf>
    <xf numFmtId="38" fontId="18" fillId="0" borderId="0" xfId="1" applyFont="1" applyBorder="1" applyAlignment="1" applyProtection="1">
      <alignment horizontal="center" vertical="center"/>
      <protection locked="0"/>
    </xf>
    <xf numFmtId="38" fontId="18" fillId="0" borderId="0" xfId="1" applyFont="1" applyBorder="1" applyAlignment="1" applyProtection="1">
      <alignment vertical="center"/>
      <protection locked="0"/>
    </xf>
    <xf numFmtId="38" fontId="14" fillId="0" borderId="0" xfId="1" applyFont="1" applyBorder="1" applyAlignment="1" applyProtection="1">
      <alignment horizontal="center" vertical="center"/>
      <protection locked="0"/>
    </xf>
    <xf numFmtId="38" fontId="14" fillId="0" borderId="0" xfId="1" applyFont="1" applyBorder="1" applyAlignment="1" applyProtection="1">
      <alignment vertical="center"/>
      <protection locked="0"/>
    </xf>
    <xf numFmtId="38" fontId="16" fillId="0" borderId="0" xfId="1" applyFont="1" applyBorder="1" applyAlignment="1" applyProtection="1">
      <alignment horizontal="left" vertical="top"/>
      <protection locked="0"/>
    </xf>
    <xf numFmtId="38" fontId="9" fillId="0" borderId="0" xfId="1" applyFont="1" applyBorder="1" applyAlignment="1" applyProtection="1">
      <alignment horizontal="center" vertical="center"/>
      <protection locked="0"/>
    </xf>
    <xf numFmtId="186" fontId="8" fillId="0" borderId="0" xfId="1" applyNumberFormat="1" applyFont="1" applyBorder="1" applyAlignment="1" applyProtection="1">
      <alignment vertical="center"/>
      <protection locked="0"/>
    </xf>
    <xf numFmtId="186" fontId="8" fillId="0" borderId="0" xfId="1" applyNumberFormat="1" applyFont="1" applyAlignment="1" applyProtection="1">
      <alignment vertical="center"/>
      <protection locked="0"/>
    </xf>
    <xf numFmtId="186" fontId="17" fillId="0" borderId="0" xfId="1" applyNumberFormat="1" applyFont="1" applyBorder="1" applyAlignment="1" applyProtection="1">
      <alignment vertical="center"/>
      <protection locked="0"/>
    </xf>
    <xf numFmtId="186" fontId="9" fillId="0" borderId="2" xfId="1" applyNumberFormat="1" applyFont="1" applyBorder="1" applyAlignment="1" applyProtection="1">
      <alignment horizontal="right" vertical="center"/>
    </xf>
    <xf numFmtId="186" fontId="8" fillId="0" borderId="2" xfId="1" applyNumberFormat="1" applyFont="1" applyBorder="1" applyAlignment="1" applyProtection="1">
      <alignment horizontal="right" vertical="center"/>
    </xf>
    <xf numFmtId="186" fontId="8" fillId="0" borderId="0" xfId="1" applyNumberFormat="1" applyFont="1" applyFill="1" applyBorder="1" applyAlignment="1" applyProtection="1">
      <alignment vertical="top" wrapText="1"/>
      <protection locked="0"/>
    </xf>
    <xf numFmtId="186" fontId="18" fillId="0" borderId="0" xfId="1" applyNumberFormat="1" applyFont="1" applyBorder="1" applyAlignment="1" applyProtection="1">
      <alignment vertical="center"/>
      <protection locked="0"/>
    </xf>
    <xf numFmtId="186" fontId="9" fillId="0" borderId="0" xfId="1" applyNumberFormat="1" applyFont="1" applyBorder="1" applyAlignment="1" applyProtection="1">
      <alignment vertical="center"/>
      <protection locked="0"/>
    </xf>
    <xf numFmtId="186" fontId="8" fillId="0" borderId="0" xfId="1" applyNumberFormat="1" applyFont="1" applyAlignment="1" applyProtection="1">
      <alignment horizontal="center" vertical="center"/>
      <protection locked="0"/>
    </xf>
    <xf numFmtId="186" fontId="0" fillId="0" borderId="0" xfId="1" applyNumberFormat="1" applyFont="1" applyAlignment="1" applyProtection="1">
      <alignment vertical="center"/>
      <protection locked="0"/>
    </xf>
    <xf numFmtId="0" fontId="8" fillId="59" borderId="60" xfId="0" applyFont="1" applyFill="1" applyBorder="1" applyAlignment="1">
      <alignment horizontal="right" vertical="center"/>
    </xf>
    <xf numFmtId="10" fontId="8" fillId="59" borderId="7" xfId="205" applyNumberFormat="1" applyFont="1" applyFill="1" applyBorder="1" applyAlignment="1" applyProtection="1">
      <alignment horizontal="center" vertical="center" shrinkToFit="1"/>
      <protection locked="0"/>
    </xf>
    <xf numFmtId="186" fontId="8" fillId="0" borderId="0" xfId="1" applyNumberFormat="1" applyFont="1" applyAlignment="1" applyProtection="1">
      <alignment horizontal="right" vertical="center"/>
      <protection locked="0"/>
    </xf>
    <xf numFmtId="186" fontId="8" fillId="0" borderId="0" xfId="1" applyNumberFormat="1" applyFont="1" applyBorder="1" applyAlignment="1" applyProtection="1">
      <alignment horizontal="right" vertical="center"/>
      <protection locked="0"/>
    </xf>
    <xf numFmtId="186" fontId="8" fillId="0" borderId="5" xfId="1" applyNumberFormat="1" applyFont="1" applyBorder="1" applyAlignment="1" applyProtection="1">
      <alignment horizontal="center" vertical="center"/>
    </xf>
    <xf numFmtId="186" fontId="9" fillId="0" borderId="12" xfId="1" applyNumberFormat="1" applyFont="1" applyBorder="1" applyAlignment="1" applyProtection="1">
      <alignment horizontal="centerContinuous" vertical="center"/>
    </xf>
    <xf numFmtId="38" fontId="8" fillId="0" borderId="28" xfId="1" applyFont="1" applyFill="1" applyBorder="1" applyAlignment="1" applyProtection="1">
      <alignment vertical="center"/>
      <protection locked="0"/>
    </xf>
    <xf numFmtId="38" fontId="15" fillId="0" borderId="0" xfId="1" applyFont="1"/>
    <xf numFmtId="38" fontId="15" fillId="0" borderId="28" xfId="1" applyFont="1" applyFill="1" applyBorder="1" applyAlignment="1" applyProtection="1">
      <alignment vertical="center"/>
      <protection locked="0"/>
    </xf>
    <xf numFmtId="38" fontId="15" fillId="0" borderId="22" xfId="1" applyFont="1" applyFill="1" applyBorder="1" applyAlignment="1" applyProtection="1">
      <alignment vertical="center" shrinkToFit="1"/>
      <protection locked="0"/>
    </xf>
    <xf numFmtId="38" fontId="15" fillId="0" borderId="70" xfId="1" applyFont="1" applyFill="1" applyBorder="1" applyAlignment="1" applyProtection="1">
      <alignment vertical="center" shrinkToFit="1"/>
      <protection locked="0"/>
    </xf>
    <xf numFmtId="38" fontId="15" fillId="3" borderId="64" xfId="1" applyFont="1" applyFill="1" applyBorder="1" applyAlignment="1" applyProtection="1">
      <alignment vertical="center" shrinkToFit="1"/>
      <protection locked="0"/>
    </xf>
    <xf numFmtId="38" fontId="15" fillId="0" borderId="77" xfId="1" applyFont="1" applyFill="1" applyBorder="1" applyAlignment="1" applyProtection="1">
      <alignment vertical="center" shrinkToFit="1"/>
      <protection locked="0"/>
    </xf>
    <xf numFmtId="0" fontId="8" fillId="64" borderId="11" xfId="0" applyFont="1" applyFill="1" applyBorder="1" applyAlignment="1">
      <alignment vertical="center" wrapText="1"/>
    </xf>
    <xf numFmtId="0" fontId="8" fillId="64" borderId="27" xfId="0" applyFont="1" applyFill="1" applyBorder="1" applyAlignment="1">
      <alignment horizontal="left" vertical="center"/>
    </xf>
    <xf numFmtId="38" fontId="8" fillId="64" borderId="11" xfId="1" applyFont="1" applyFill="1" applyBorder="1" applyAlignment="1" applyProtection="1">
      <alignment vertical="center" shrinkToFit="1"/>
    </xf>
    <xf numFmtId="38" fontId="8" fillId="64" borderId="11" xfId="1" applyFont="1" applyFill="1" applyBorder="1" applyAlignment="1" applyProtection="1">
      <alignment vertical="center"/>
    </xf>
    <xf numFmtId="0" fontId="8" fillId="64" borderId="29" xfId="0" applyFont="1" applyFill="1" applyBorder="1" applyAlignment="1">
      <alignment horizontal="left" vertical="center"/>
    </xf>
    <xf numFmtId="38" fontId="8" fillId="64" borderId="30" xfId="0" applyNumberFormat="1" applyFont="1" applyFill="1" applyBorder="1" applyAlignment="1">
      <alignment vertical="center"/>
    </xf>
    <xf numFmtId="38" fontId="8" fillId="64" borderId="30" xfId="1" applyFont="1" applyFill="1" applyBorder="1" applyAlignment="1" applyProtection="1">
      <alignment vertical="center"/>
    </xf>
    <xf numFmtId="0" fontId="8" fillId="64" borderId="35" xfId="0" applyFont="1" applyFill="1" applyBorder="1" applyAlignment="1">
      <alignment vertical="center"/>
    </xf>
    <xf numFmtId="38" fontId="8" fillId="64" borderId="36" xfId="1" applyFont="1" applyFill="1" applyBorder="1" applyAlignment="1">
      <alignment vertical="center" shrinkToFit="1"/>
    </xf>
    <xf numFmtId="0" fontId="8" fillId="64" borderId="29" xfId="0" applyFont="1" applyFill="1" applyBorder="1" applyAlignment="1">
      <alignment vertical="center"/>
    </xf>
    <xf numFmtId="38" fontId="8" fillId="64" borderId="30" xfId="1" applyFont="1" applyFill="1" applyBorder="1" applyAlignment="1">
      <alignment vertical="center" shrinkToFit="1"/>
    </xf>
    <xf numFmtId="38" fontId="8" fillId="64" borderId="30" xfId="1" applyFont="1" applyFill="1" applyBorder="1" applyAlignment="1">
      <alignment vertical="center"/>
    </xf>
    <xf numFmtId="10" fontId="15" fillId="59" borderId="7" xfId="205" applyNumberFormat="1" applyFont="1" applyFill="1" applyBorder="1" applyAlignment="1" applyProtection="1">
      <alignment vertical="center"/>
      <protection locked="0"/>
    </xf>
    <xf numFmtId="38" fontId="15" fillId="59" borderId="7" xfId="1" applyFont="1" applyFill="1" applyBorder="1" applyAlignment="1" applyProtection="1">
      <alignment horizontal="center" vertical="center"/>
    </xf>
    <xf numFmtId="38" fontId="8" fillId="0" borderId="27" xfId="1" applyFont="1" applyFill="1" applyBorder="1" applyAlignment="1" applyProtection="1">
      <alignment horizontal="left" vertical="center"/>
    </xf>
    <xf numFmtId="38" fontId="8" fillId="0" borderId="16" xfId="1" applyFont="1" applyFill="1" applyBorder="1" applyAlignment="1" applyProtection="1">
      <alignment horizontal="right" vertical="center"/>
    </xf>
    <xf numFmtId="38" fontId="15" fillId="0" borderId="27" xfId="1" applyFont="1" applyFill="1" applyBorder="1" applyAlignment="1" applyProtection="1">
      <alignment horizontal="left" vertical="center"/>
    </xf>
    <xf numFmtId="38" fontId="15" fillId="0" borderId="78" xfId="1" applyFont="1" applyFill="1" applyBorder="1" applyAlignment="1" applyProtection="1">
      <alignment vertical="center" shrinkToFit="1"/>
      <protection locked="0"/>
    </xf>
    <xf numFmtId="38" fontId="15" fillId="3" borderId="79" xfId="1" applyFont="1" applyFill="1" applyBorder="1" applyAlignment="1" applyProtection="1">
      <alignment vertical="center" shrinkToFit="1"/>
      <protection locked="0"/>
    </xf>
    <xf numFmtId="38" fontId="15" fillId="65" borderId="11" xfId="1" applyFont="1" applyFill="1" applyBorder="1" applyAlignment="1" applyProtection="1">
      <alignment vertical="center"/>
    </xf>
    <xf numFmtId="0" fontId="99" fillId="0" borderId="0" xfId="0" applyFont="1" applyAlignment="1">
      <alignment vertical="center"/>
    </xf>
    <xf numFmtId="0" fontId="104" fillId="0" borderId="0" xfId="0" applyFont="1" applyAlignment="1" applyProtection="1">
      <alignment horizontal="right" vertical="center"/>
      <protection locked="0"/>
    </xf>
    <xf numFmtId="182" fontId="108" fillId="0" borderId="10" xfId="0" applyNumberFormat="1" applyFont="1" applyBorder="1" applyAlignment="1">
      <alignment horizontal="right" vertical="center"/>
    </xf>
    <xf numFmtId="182" fontId="25" fillId="0" borderId="10" xfId="0" applyNumberFormat="1" applyFont="1" applyBorder="1" applyAlignment="1">
      <alignment horizontal="right" vertical="center"/>
    </xf>
    <xf numFmtId="186" fontId="8" fillId="0" borderId="5" xfId="1" applyNumberFormat="1" applyFont="1" applyBorder="1" applyAlignment="1" applyProtection="1">
      <alignment vertical="center"/>
    </xf>
    <xf numFmtId="186" fontId="9" fillId="0" borderId="14" xfId="1" applyNumberFormat="1" applyFont="1" applyBorder="1" applyAlignment="1" applyProtection="1">
      <alignment vertical="center" shrinkToFit="1"/>
    </xf>
    <xf numFmtId="38" fontId="8" fillId="0" borderId="6" xfId="1" quotePrefix="1" applyFont="1" applyBorder="1" applyAlignment="1" applyProtection="1">
      <alignment vertical="center" shrinkToFit="1"/>
    </xf>
    <xf numFmtId="186" fontId="8" fillId="0" borderId="13" xfId="1" applyNumberFormat="1" applyFont="1" applyBorder="1" applyAlignment="1" applyProtection="1">
      <alignment vertical="center" shrinkToFit="1"/>
    </xf>
    <xf numFmtId="186" fontId="8" fillId="0" borderId="6" xfId="0" applyNumberFormat="1" applyFont="1" applyBorder="1" applyAlignment="1">
      <alignment vertical="center" shrinkToFit="1"/>
    </xf>
    <xf numFmtId="186" fontId="8" fillId="0" borderId="7" xfId="1" applyNumberFormat="1" applyFont="1" applyBorder="1" applyAlignment="1" applyProtection="1">
      <alignment vertical="center" shrinkToFit="1"/>
    </xf>
    <xf numFmtId="186" fontId="8" fillId="0" borderId="6" xfId="1" applyNumberFormat="1" applyFont="1" applyBorder="1" applyAlignment="1" applyProtection="1">
      <alignment vertical="center" shrinkToFit="1"/>
    </xf>
    <xf numFmtId="38" fontId="9" fillId="0" borderId="13" xfId="1" applyFont="1" applyBorder="1" applyAlignment="1" applyProtection="1">
      <alignment vertical="center" shrinkToFit="1"/>
    </xf>
    <xf numFmtId="186" fontId="8" fillId="0" borderId="2" xfId="1" applyNumberFormat="1" applyFont="1" applyBorder="1" applyAlignment="1" applyProtection="1">
      <alignment vertical="center" shrinkToFit="1"/>
    </xf>
    <xf numFmtId="186" fontId="9" fillId="0" borderId="9" xfId="1" applyNumberFormat="1" applyFont="1" applyBorder="1" applyAlignment="1" applyProtection="1">
      <alignment vertical="center" shrinkToFit="1"/>
    </xf>
    <xf numFmtId="38" fontId="8" fillId="0" borderId="8" xfId="1" applyFont="1" applyBorder="1" applyAlignment="1" applyProtection="1">
      <alignment vertical="center"/>
    </xf>
    <xf numFmtId="186" fontId="8" fillId="0" borderId="12" xfId="1" applyNumberFormat="1" applyFont="1" applyBorder="1" applyAlignment="1" applyProtection="1">
      <alignment vertical="center"/>
    </xf>
    <xf numFmtId="186" fontId="8" fillId="0" borderId="0" xfId="1" applyNumberFormat="1" applyFont="1" applyAlignment="1" applyProtection="1">
      <alignment vertical="center"/>
    </xf>
    <xf numFmtId="186" fontId="8" fillId="0" borderId="0" xfId="1" applyNumberFormat="1" applyFont="1" applyBorder="1" applyAlignment="1" applyProtection="1">
      <alignment vertical="center"/>
    </xf>
    <xf numFmtId="186" fontId="8" fillId="0" borderId="0" xfId="1" applyNumberFormat="1" applyFont="1" applyAlignment="1" applyProtection="1">
      <alignment horizontal="right" vertical="center"/>
    </xf>
    <xf numFmtId="186" fontId="8" fillId="0" borderId="13" xfId="1" applyNumberFormat="1" applyFont="1" applyBorder="1" applyAlignment="1" applyProtection="1">
      <alignment vertical="center"/>
    </xf>
    <xf numFmtId="38" fontId="8" fillId="0" borderId="6" xfId="1" quotePrefix="1" applyFont="1" applyBorder="1" applyAlignment="1" applyProtection="1">
      <alignment vertical="top" wrapText="1" shrinkToFit="1"/>
    </xf>
    <xf numFmtId="186" fontId="8" fillId="0" borderId="13" xfId="1" quotePrefix="1" applyNumberFormat="1" applyFont="1" applyBorder="1" applyAlignment="1" applyProtection="1">
      <alignment vertical="top" wrapText="1" shrinkToFit="1"/>
    </xf>
    <xf numFmtId="38" fontId="8" fillId="0" borderId="7" xfId="1" applyFont="1" applyBorder="1" applyAlignment="1" applyProtection="1">
      <alignment vertical="center"/>
    </xf>
    <xf numFmtId="186" fontId="9" fillId="0" borderId="62" xfId="1" applyNumberFormat="1" applyFont="1" applyBorder="1" applyAlignment="1" applyProtection="1">
      <alignment vertical="center" shrinkToFit="1"/>
    </xf>
    <xf numFmtId="186" fontId="9" fillId="0" borderId="20" xfId="1" applyNumberFormat="1" applyFont="1" applyBorder="1" applyAlignment="1" applyProtection="1">
      <alignment vertical="center" shrinkToFit="1"/>
    </xf>
    <xf numFmtId="186" fontId="9" fillId="0" borderId="17" xfId="1" applyNumberFormat="1" applyFont="1" applyBorder="1" applyAlignment="1" applyProtection="1">
      <alignment vertical="center" shrinkToFit="1"/>
    </xf>
    <xf numFmtId="0" fontId="8" fillId="0" borderId="0" xfId="0" applyFont="1" applyAlignment="1" applyProtection="1">
      <alignment horizontal="left" vertical="top" wrapText="1" indent="2"/>
      <protection locked="0"/>
    </xf>
    <xf numFmtId="0" fontId="8" fillId="0" borderId="0" xfId="0" applyFont="1" applyAlignment="1" applyProtection="1">
      <alignment horizontal="left" vertical="center" indent="2"/>
      <protection locked="0"/>
    </xf>
    <xf numFmtId="179" fontId="8" fillId="0" borderId="0" xfId="0" applyNumberFormat="1" applyFont="1" applyAlignment="1" applyProtection="1">
      <alignment horizontal="left" vertical="center"/>
      <protection locked="0"/>
    </xf>
    <xf numFmtId="179" fontId="8" fillId="0" borderId="0" xfId="0" applyNumberFormat="1" applyFont="1" applyAlignment="1" applyProtection="1">
      <alignment horizontal="right" vertical="center"/>
      <protection locked="0"/>
    </xf>
    <xf numFmtId="0" fontId="12" fillId="0" borderId="0" xfId="0" applyFont="1" applyAlignment="1" applyProtection="1">
      <alignment horizontal="left" vertical="center" wrapText="1"/>
      <protection locked="0"/>
    </xf>
    <xf numFmtId="177" fontId="12" fillId="0" borderId="0" xfId="0" applyNumberFormat="1" applyFont="1" applyAlignment="1" applyProtection="1">
      <alignment horizontal="left" vertical="center" wrapText="1"/>
      <protection locked="0"/>
    </xf>
    <xf numFmtId="0" fontId="8" fillId="0" borderId="0" xfId="0" applyFont="1" applyAlignment="1" applyProtection="1">
      <alignment horizontal="right" vertical="center" shrinkToFit="1"/>
      <protection locked="0"/>
    </xf>
    <xf numFmtId="0" fontId="22" fillId="62" borderId="0" xfId="0" applyFont="1" applyFill="1" applyAlignment="1" applyProtection="1">
      <alignment horizontal="left" vertical="center" indent="2"/>
      <protection locked="0"/>
    </xf>
    <xf numFmtId="0" fontId="96" fillId="0" borderId="0" xfId="0" applyFont="1" applyAlignment="1" applyProtection="1">
      <alignment horizontal="left" vertical="center" wrapText="1" indent="3"/>
      <protection locked="0"/>
    </xf>
    <xf numFmtId="0" fontId="96" fillId="0" borderId="0" xfId="0" applyFont="1" applyAlignment="1" applyProtection="1">
      <alignment horizontal="left" vertical="center" indent="3"/>
      <protection locked="0"/>
    </xf>
    <xf numFmtId="0" fontId="8" fillId="62" borderId="0" xfId="0" applyFont="1" applyFill="1" applyAlignment="1" applyProtection="1">
      <alignment horizontal="left" vertical="top" wrapText="1" indent="2"/>
      <protection locked="0"/>
    </xf>
    <xf numFmtId="0" fontId="12" fillId="62" borderId="0" xfId="0" applyFont="1" applyFill="1" applyAlignment="1" applyProtection="1">
      <alignment horizontal="left" vertical="center" wrapText="1"/>
      <protection locked="0"/>
    </xf>
    <xf numFmtId="0" fontId="8" fillId="62" borderId="0" xfId="0" applyFont="1" applyFill="1" applyAlignment="1" applyProtection="1">
      <alignment horizontal="left" vertical="center" wrapText="1" indent="2"/>
      <protection locked="0"/>
    </xf>
    <xf numFmtId="0" fontId="8" fillId="62" borderId="0" xfId="0" applyFont="1" applyFill="1" applyAlignment="1" applyProtection="1">
      <alignment horizontal="left" vertical="center" indent="2"/>
      <protection locked="0"/>
    </xf>
    <xf numFmtId="179" fontId="22" fillId="62" borderId="0" xfId="0" applyNumberFormat="1" applyFont="1" applyFill="1" applyAlignment="1" applyProtection="1">
      <alignment horizontal="left" vertical="center"/>
      <protection locked="0"/>
    </xf>
    <xf numFmtId="0" fontId="96" fillId="0" borderId="0" xfId="0" applyFont="1" applyAlignment="1" applyProtection="1">
      <alignment horizontal="left" vertical="center"/>
      <protection locked="0"/>
    </xf>
    <xf numFmtId="0" fontId="22" fillId="62" borderId="0" xfId="0" applyFont="1" applyFill="1" applyAlignment="1" applyProtection="1">
      <alignment horizontal="right" vertical="center"/>
      <protection locked="0"/>
    </xf>
    <xf numFmtId="179" fontId="22" fillId="62" borderId="0" xfId="0" applyNumberFormat="1" applyFont="1" applyFill="1" applyAlignment="1" applyProtection="1">
      <alignment horizontal="right" vertical="center"/>
      <protection locked="0"/>
    </xf>
    <xf numFmtId="177" fontId="12" fillId="62" borderId="0" xfId="0" applyNumberFormat="1" applyFont="1" applyFill="1" applyAlignment="1" applyProtection="1">
      <alignment horizontal="left" vertical="center" wrapText="1"/>
      <protection locked="0"/>
    </xf>
    <xf numFmtId="38" fontId="8" fillId="63" borderId="0" xfId="1" applyFont="1" applyFill="1" applyBorder="1" applyAlignment="1" applyProtection="1">
      <alignment horizontal="right" vertical="center"/>
      <protection locked="0"/>
    </xf>
    <xf numFmtId="38" fontId="10" fillId="0" borderId="0" xfId="1" applyFont="1" applyFill="1" applyBorder="1" applyAlignment="1" applyProtection="1">
      <alignment horizontal="left" vertical="top" wrapText="1"/>
      <protection locked="0"/>
    </xf>
    <xf numFmtId="38" fontId="9" fillId="0" borderId="2" xfId="1" applyFont="1" applyBorder="1" applyAlignment="1" applyProtection="1">
      <alignment horizontal="center" vertical="center"/>
    </xf>
    <xf numFmtId="38" fontId="9" fillId="0" borderId="9" xfId="1" applyFont="1" applyBorder="1" applyAlignment="1" applyProtection="1">
      <alignment horizontal="center" vertical="center"/>
    </xf>
    <xf numFmtId="186" fontId="9" fillId="0" borderId="2" xfId="1" applyNumberFormat="1" applyFont="1" applyBorder="1" applyAlignment="1" applyProtection="1">
      <alignment horizontal="center" vertical="center"/>
    </xf>
    <xf numFmtId="186" fontId="9" fillId="0" borderId="9" xfId="1" applyNumberFormat="1" applyFont="1" applyBorder="1" applyAlignment="1" applyProtection="1">
      <alignment horizontal="center" vertical="center"/>
    </xf>
    <xf numFmtId="38" fontId="9" fillId="0" borderId="1" xfId="1" applyFont="1" applyBorder="1" applyAlignment="1" applyProtection="1">
      <alignment horizontal="center" vertical="center"/>
    </xf>
    <xf numFmtId="38" fontId="9" fillId="0" borderId="5" xfId="1" applyFont="1" applyBorder="1" applyAlignment="1" applyProtection="1">
      <alignment horizontal="center" vertical="center"/>
    </xf>
    <xf numFmtId="38" fontId="9" fillId="0" borderId="8" xfId="1" applyFont="1" applyBorder="1" applyAlignment="1" applyProtection="1">
      <alignment horizontal="center" vertical="center"/>
    </xf>
    <xf numFmtId="38" fontId="9" fillId="0" borderId="12" xfId="1" applyFont="1" applyBorder="1" applyAlignment="1" applyProtection="1">
      <alignment horizontal="center" vertical="center"/>
    </xf>
    <xf numFmtId="38" fontId="8" fillId="0" borderId="2" xfId="1" applyFont="1" applyBorder="1" applyAlignment="1" applyProtection="1">
      <alignment horizontal="center" vertical="center"/>
    </xf>
    <xf numFmtId="38" fontId="8" fillId="0" borderId="76" xfId="1" applyFont="1" applyBorder="1" applyAlignment="1" applyProtection="1">
      <alignment horizontal="center" vertical="center"/>
    </xf>
    <xf numFmtId="0" fontId="22" fillId="62" borderId="7" xfId="0" applyFont="1" applyFill="1" applyBorder="1" applyAlignment="1" applyProtection="1">
      <alignment horizontal="left" vertical="top" wrapText="1" shrinkToFit="1"/>
      <protection locked="0"/>
    </xf>
    <xf numFmtId="49" fontId="22" fillId="62" borderId="7" xfId="0" applyNumberFormat="1" applyFont="1" applyFill="1" applyBorder="1" applyAlignment="1" applyProtection="1">
      <alignment horizontal="left" vertical="center" wrapText="1" shrinkToFit="1"/>
      <protection locked="0"/>
    </xf>
    <xf numFmtId="0" fontId="9" fillId="0" borderId="2"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2"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8" fillId="63" borderId="0" xfId="0" applyFont="1" applyFill="1" applyAlignment="1" applyProtection="1">
      <alignment horizontal="right" vertical="center"/>
      <protection locked="0"/>
    </xf>
    <xf numFmtId="0" fontId="22" fillId="62" borderId="7" xfId="0" applyFont="1" applyFill="1" applyBorder="1" applyAlignment="1" applyProtection="1">
      <alignment horizontal="left" vertical="top" wrapText="1"/>
      <protection locked="0"/>
    </xf>
    <xf numFmtId="0" fontId="8" fillId="0" borderId="2"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38" fontId="8" fillId="0" borderId="2" xfId="1" applyFont="1" applyBorder="1" applyAlignment="1" applyProtection="1">
      <alignment horizontal="center" vertical="center" wrapText="1"/>
      <protection locked="0"/>
    </xf>
    <xf numFmtId="38" fontId="8" fillId="0" borderId="9" xfId="1"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9" fillId="0" borderId="0" xfId="0" applyFont="1" applyAlignment="1" applyProtection="1">
      <alignment horizontal="left" vertical="center" wrapText="1"/>
      <protection locked="0"/>
    </xf>
    <xf numFmtId="0" fontId="9" fillId="0" borderId="0" xfId="0" applyFont="1" applyAlignment="1" applyProtection="1">
      <alignment horizontal="left" vertical="center"/>
      <protection locked="0"/>
    </xf>
    <xf numFmtId="0" fontId="0" fillId="63" borderId="0" xfId="0" applyFill="1" applyAlignment="1">
      <alignment horizontal="right"/>
    </xf>
    <xf numFmtId="0" fontId="0" fillId="0" borderId="0" xfId="0" applyAlignment="1">
      <alignment horizontal="left" vertical="center"/>
    </xf>
    <xf numFmtId="178" fontId="0" fillId="0" borderId="0" xfId="0" applyNumberFormat="1" applyAlignment="1">
      <alignment horizontal="center" vertical="center"/>
    </xf>
    <xf numFmtId="0" fontId="0" fillId="63" borderId="0" xfId="0" applyFill="1" applyAlignment="1">
      <alignment horizontal="left" vertical="center"/>
    </xf>
    <xf numFmtId="178" fontId="0" fillId="63" borderId="0" xfId="0" applyNumberFormat="1" applyFill="1" applyAlignment="1">
      <alignment horizontal="center" vertical="center"/>
    </xf>
    <xf numFmtId="0" fontId="101" fillId="0" borderId="0" xfId="0" applyFont="1" applyAlignment="1">
      <alignment horizontal="left" vertical="center" wrapText="1"/>
    </xf>
    <xf numFmtId="0" fontId="104" fillId="63" borderId="0" xfId="0" applyFont="1" applyFill="1" applyAlignment="1" applyProtection="1">
      <alignment horizontal="right" vertical="center"/>
      <protection locked="0"/>
    </xf>
    <xf numFmtId="0" fontId="25" fillId="0" borderId="10" xfId="0" applyFont="1" applyBorder="1" applyAlignment="1">
      <alignment horizontal="left" vertical="center" shrinkToFit="1"/>
    </xf>
    <xf numFmtId="0" fontId="27" fillId="0" borderId="0" xfId="0" applyFont="1" applyAlignment="1">
      <alignment horizontal="center" vertical="center" wrapText="1"/>
    </xf>
    <xf numFmtId="0" fontId="25" fillId="63" borderId="10" xfId="0" applyFont="1" applyFill="1" applyBorder="1" applyAlignment="1">
      <alignment horizontal="left" vertical="center" shrinkToFit="1"/>
    </xf>
    <xf numFmtId="0" fontId="101" fillId="0" borderId="0" xfId="0" applyFont="1" applyAlignment="1">
      <alignment horizontal="left" vertical="center" wrapText="1" indent="1"/>
    </xf>
    <xf numFmtId="0" fontId="102" fillId="0" borderId="0" xfId="0" applyFont="1" applyAlignment="1">
      <alignment horizontal="left" vertical="top" wrapText="1"/>
    </xf>
    <xf numFmtId="0" fontId="101" fillId="0" borderId="0" xfId="0" applyFont="1" applyAlignment="1">
      <alignment horizontal="left" vertical="top"/>
    </xf>
    <xf numFmtId="0" fontId="25" fillId="0" borderId="0" xfId="0" applyFont="1" applyAlignment="1">
      <alignment horizontal="right" vertical="center"/>
    </xf>
    <xf numFmtId="0" fontId="25" fillId="63" borderId="0" xfId="0" applyFont="1" applyFill="1" applyAlignment="1">
      <alignment horizontal="right" vertical="center"/>
    </xf>
    <xf numFmtId="0" fontId="105" fillId="0" borderId="0" xfId="0" applyFont="1" applyAlignment="1">
      <alignment vertical="top" wrapText="1"/>
    </xf>
    <xf numFmtId="0" fontId="105" fillId="0" borderId="0" xfId="0" applyFont="1" applyAlignment="1">
      <alignment horizontal="left" vertical="center" wrapText="1"/>
    </xf>
    <xf numFmtId="0" fontId="105" fillId="0" borderId="0" xfId="0" applyFont="1" applyAlignment="1">
      <alignment horizontal="left" vertical="center"/>
    </xf>
    <xf numFmtId="0" fontId="101" fillId="0" borderId="0" xfId="0" applyFont="1" applyAlignment="1">
      <alignment horizontal="left" vertical="center"/>
    </xf>
  </cellXfs>
  <cellStyles count="325">
    <cellStyle name="20% - アクセント 1" xfId="221" builtinId="30" customBuiltin="1"/>
    <cellStyle name="20% - アクセント 1 2" xfId="9" xr:uid="{0CD1FC26-705F-4310-9286-7C6AEF07C21D}"/>
    <cellStyle name="20% - アクセント 1 3" xfId="10" xr:uid="{D6133EDB-D9BF-4511-94B1-5D8D31496814}"/>
    <cellStyle name="20% - アクセント 1 4" xfId="11" xr:uid="{FF5BA6E7-BD1E-4711-B42B-447FA06FB15D}"/>
    <cellStyle name="20% - アクセント 1 5" xfId="270" xr:uid="{BB0E79D7-8C60-48B6-A143-B1A04C812189}"/>
    <cellStyle name="20% - アクセント 1 6" xfId="289" xr:uid="{41F0BF46-CD3C-43F0-8EB6-164F5F209EE5}"/>
    <cellStyle name="20% - アクセント 1 7" xfId="307" xr:uid="{6E90D608-6092-4B31-B5C8-AC1317AFDB50}"/>
    <cellStyle name="20% - アクセント 2" xfId="224" builtinId="34" customBuiltin="1"/>
    <cellStyle name="20% - アクセント 2 2" xfId="12" xr:uid="{14C1CD2F-D385-4661-B9DA-E0DD2CAA9A7D}"/>
    <cellStyle name="20% - アクセント 2 3" xfId="13" xr:uid="{0320E385-DA87-4748-AB43-ADF9FDB3F1D1}"/>
    <cellStyle name="20% - アクセント 2 4" xfId="14" xr:uid="{28C30733-CA36-4075-A388-EA683D7AC08A}"/>
    <cellStyle name="20% - アクセント 2 5" xfId="272" xr:uid="{D1508C17-3F5B-4E6B-823C-6312EBFB40AD}"/>
    <cellStyle name="20% - アクセント 2 6" xfId="291" xr:uid="{8FE805ED-7F23-44B8-965F-D1DAE9E70945}"/>
    <cellStyle name="20% - アクセント 2 7" xfId="309" xr:uid="{C3BBAA43-A335-4A1D-9311-C27CC1F68FC6}"/>
    <cellStyle name="20% - アクセント 3" xfId="227" builtinId="38" customBuiltin="1"/>
    <cellStyle name="20% - アクセント 3 2" xfId="15" xr:uid="{A2E17342-6B2D-4AA6-82E3-A31A7BE3949A}"/>
    <cellStyle name="20% - アクセント 3 3" xfId="16" xr:uid="{EA552530-A9DB-4968-9674-F35E1471BA95}"/>
    <cellStyle name="20% - アクセント 3 4" xfId="17" xr:uid="{25BDC613-6ADB-4690-AEDB-25B8E7470EF2}"/>
    <cellStyle name="20% - アクセント 3 5" xfId="274" xr:uid="{484C74B0-E046-4DD8-8139-127CB604DA10}"/>
    <cellStyle name="20% - アクセント 3 6" xfId="293" xr:uid="{FD4D60A0-6A3B-44F3-96C4-8A9C6FF63C7A}"/>
    <cellStyle name="20% - アクセント 3 7" xfId="311" xr:uid="{81CEAE05-E012-4C74-8E39-8DC460C92DE8}"/>
    <cellStyle name="20% - アクセント 4" xfId="230" builtinId="42" customBuiltin="1"/>
    <cellStyle name="20% - アクセント 4 2" xfId="18" xr:uid="{009CEEA2-B924-4FE8-A0CE-03659783DDBA}"/>
    <cellStyle name="20% - アクセント 4 3" xfId="19" xr:uid="{1D13AD63-1DF4-4EBF-818D-89F41CA9270C}"/>
    <cellStyle name="20% - アクセント 4 4" xfId="20" xr:uid="{F519C284-B353-468E-99D3-F5F4FF91C11B}"/>
    <cellStyle name="20% - アクセント 4 5" xfId="276" xr:uid="{157B64D3-737C-4E35-B97F-B615B92562BF}"/>
    <cellStyle name="20% - アクセント 4 6" xfId="295" xr:uid="{9DC4929E-505A-49A8-AD19-30246531045C}"/>
    <cellStyle name="20% - アクセント 4 7" xfId="313" xr:uid="{F4D10796-747C-4064-B67F-8DF8881953E7}"/>
    <cellStyle name="20% - アクセント 5" xfId="233" builtinId="46" customBuiltin="1"/>
    <cellStyle name="20% - アクセント 5 2" xfId="21" xr:uid="{BAF48E88-C50E-43B1-B8F5-3225B47D173A}"/>
    <cellStyle name="20% - アクセント 5 3" xfId="22" xr:uid="{3D49E4DE-BB33-47AC-90E0-715FFF7D7FE4}"/>
    <cellStyle name="20% - アクセント 5 4" xfId="23" xr:uid="{D2C28C1C-6B57-4B9F-B21F-58F0A73351EC}"/>
    <cellStyle name="20% - アクセント 5 5" xfId="278" xr:uid="{69E24721-B9C7-4586-9A99-1338F9EF0716}"/>
    <cellStyle name="20% - アクセント 5 6" xfId="297" xr:uid="{1B53B18B-F17C-4B9D-B677-797162BC4DE5}"/>
    <cellStyle name="20% - アクセント 5 7" xfId="315" xr:uid="{B60CA5C0-8C2B-43DE-8327-BABB930017CE}"/>
    <cellStyle name="20% - アクセント 6" xfId="236" builtinId="50" customBuiltin="1"/>
    <cellStyle name="20% - アクセント 6 2" xfId="24" xr:uid="{353CC518-C752-4821-B64F-922086422A36}"/>
    <cellStyle name="20% - アクセント 6 3" xfId="25" xr:uid="{A2D289A5-CA84-4F09-8FC0-5C49B638F6C5}"/>
    <cellStyle name="20% - アクセント 6 4" xfId="26" xr:uid="{44DCB53C-1115-47FE-B05A-1F84B00840C4}"/>
    <cellStyle name="20% - アクセント 6 5" xfId="280" xr:uid="{3860A006-0BDF-4F14-91ED-6F7D1E28FAEF}"/>
    <cellStyle name="20% - アクセント 6 6" xfId="299" xr:uid="{A921B18B-F08C-4EA5-B767-BBF30CD45375}"/>
    <cellStyle name="20% - アクセント 6 7" xfId="317" xr:uid="{427B2E03-3896-47DA-AD11-8BA7D3B89DA5}"/>
    <cellStyle name="40% - アクセント 1" xfId="222" builtinId="31" customBuiltin="1"/>
    <cellStyle name="40% - アクセント 1 2" xfId="27" xr:uid="{CA092C1D-8311-4978-8F09-285CA561DE6D}"/>
    <cellStyle name="40% - アクセント 1 3" xfId="28" xr:uid="{0BF72D5C-B510-4197-86A0-18CADB32DAA1}"/>
    <cellStyle name="40% - アクセント 1 4" xfId="29" xr:uid="{10B48BA3-0F79-4268-BC75-EC7C13245C71}"/>
    <cellStyle name="40% - アクセント 1 5" xfId="271" xr:uid="{51BD6D5C-9FE0-4EE7-A603-8A6F22172941}"/>
    <cellStyle name="40% - アクセント 1 6" xfId="290" xr:uid="{87A40AA8-0368-44CB-9173-071E9ADE1BB5}"/>
    <cellStyle name="40% - アクセント 1 7" xfId="308" xr:uid="{DC1535FE-81F6-4D7C-BA9B-403CFF4C0F0B}"/>
    <cellStyle name="40% - アクセント 2" xfId="225" builtinId="35" customBuiltin="1"/>
    <cellStyle name="40% - アクセント 2 2" xfId="30" xr:uid="{48B025BB-AA48-4275-80AF-56BB04E42F42}"/>
    <cellStyle name="40% - アクセント 2 3" xfId="31" xr:uid="{398DCD67-B82F-4391-9EF2-E30F8997304D}"/>
    <cellStyle name="40% - アクセント 2 4" xfId="32" xr:uid="{C767E8DF-6D8B-4667-81E1-D7AF3AE9726A}"/>
    <cellStyle name="40% - アクセント 2 5" xfId="273" xr:uid="{9BDCE4C7-2969-4489-A068-479DE645A09A}"/>
    <cellStyle name="40% - アクセント 2 6" xfId="292" xr:uid="{48C2B1F9-B195-4847-80FC-041448B60837}"/>
    <cellStyle name="40% - アクセント 2 7" xfId="310" xr:uid="{117A341A-E41A-4CE3-8539-F1B9C6DC0177}"/>
    <cellStyle name="40% - アクセント 3" xfId="228" builtinId="39" customBuiltin="1"/>
    <cellStyle name="40% - アクセント 3 2" xfId="33" xr:uid="{FA78EC3B-AB24-46A2-99AA-F9E2E1020252}"/>
    <cellStyle name="40% - アクセント 3 3" xfId="34" xr:uid="{FFE86D08-AB2B-4874-A849-2BEB3998456A}"/>
    <cellStyle name="40% - アクセント 3 4" xfId="35" xr:uid="{0DB47F7B-CA42-4299-A5C3-A108285DDD3F}"/>
    <cellStyle name="40% - アクセント 3 5" xfId="275" xr:uid="{AC81938D-9016-4A13-8267-C7653ACF651F}"/>
    <cellStyle name="40% - アクセント 3 6" xfId="294" xr:uid="{D8906F9C-53B7-4689-93CB-4C00A69D3120}"/>
    <cellStyle name="40% - アクセント 3 7" xfId="312" xr:uid="{E976450D-EB40-4486-B187-C18C0EAEFBAD}"/>
    <cellStyle name="40% - アクセント 4" xfId="231" builtinId="43" customBuiltin="1"/>
    <cellStyle name="40% - アクセント 4 2" xfId="36" xr:uid="{6CACB4C7-873C-498A-8123-EBE8DC822362}"/>
    <cellStyle name="40% - アクセント 4 3" xfId="37" xr:uid="{808CB3E0-21F5-4EB6-8DC0-3CD9A21352AF}"/>
    <cellStyle name="40% - アクセント 4 4" xfId="38" xr:uid="{E32465C7-2A5F-49AB-AFD1-AADDDBD52B32}"/>
    <cellStyle name="40% - アクセント 4 5" xfId="277" xr:uid="{18822D71-6EA3-45DB-A215-9BB353DF9049}"/>
    <cellStyle name="40% - アクセント 4 6" xfId="296" xr:uid="{77CEC2D8-6ECE-464C-B509-67047C970C3D}"/>
    <cellStyle name="40% - アクセント 4 7" xfId="314" xr:uid="{CA1E5F75-4EA1-4A52-B62A-2AECDFC25AA6}"/>
    <cellStyle name="40% - アクセント 5" xfId="234" builtinId="47" customBuiltin="1"/>
    <cellStyle name="40% - アクセント 5 2" xfId="39" xr:uid="{D2DC5294-B872-4535-9B3B-A3E33F3AB65F}"/>
    <cellStyle name="40% - アクセント 5 3" xfId="40" xr:uid="{8A05022B-CDB6-40F6-8E98-6694D9488E50}"/>
    <cellStyle name="40% - アクセント 5 4" xfId="41" xr:uid="{DC68C8D3-4DD3-4A0D-832C-35D82F6407F1}"/>
    <cellStyle name="40% - アクセント 5 5" xfId="279" xr:uid="{5C43CBA0-4342-407F-AF07-BCBC87D905B6}"/>
    <cellStyle name="40% - アクセント 5 6" xfId="298" xr:uid="{D1461FAE-2011-438F-AD99-E61133E272E2}"/>
    <cellStyle name="40% - アクセント 5 7" xfId="316" xr:uid="{B29965BB-F76A-4E28-B170-6A5F14084F6E}"/>
    <cellStyle name="40% - アクセント 6" xfId="237" builtinId="51" customBuiltin="1"/>
    <cellStyle name="40% - アクセント 6 2" xfId="42" xr:uid="{86F87813-D8C6-4C95-AF2F-29B0BEE63FD1}"/>
    <cellStyle name="40% - アクセント 6 3" xfId="43" xr:uid="{48DF3419-44D0-457C-8EF1-0A5291B1CBCB}"/>
    <cellStyle name="40% - アクセント 6 4" xfId="44" xr:uid="{26148A7A-5CE6-4C9A-95B4-71BFE47C9186}"/>
    <cellStyle name="40% - アクセント 6 5" xfId="281" xr:uid="{CAE3F925-72BC-4E10-B7E3-76DC1D936120}"/>
    <cellStyle name="40% - アクセント 6 6" xfId="300" xr:uid="{76680F59-A676-4302-A18E-3AC41866101A}"/>
    <cellStyle name="40% - アクセント 6 7" xfId="318" xr:uid="{6269A04A-743A-4AE5-842E-1309867E2AE8}"/>
    <cellStyle name="60% - アクセント 1 2" xfId="45" xr:uid="{E87442CE-4F92-43F8-97C2-76D8E3E55CBD}"/>
    <cellStyle name="60% - アクセント 1 2 2" xfId="258" xr:uid="{725DCF15-55C5-4A64-BFD4-2E6D5DD29800}"/>
    <cellStyle name="60% - アクセント 1 3" xfId="46" xr:uid="{6A787ABF-1ECF-4872-8636-58011654DA77}"/>
    <cellStyle name="60% - アクセント 1 4" xfId="47" xr:uid="{A2C9DAC0-E1F1-49BE-AB58-76F71891E5F2}"/>
    <cellStyle name="60% - アクセント 2 2" xfId="48" xr:uid="{17076B6C-33D0-4A31-86A6-EFAE90DB86E1}"/>
    <cellStyle name="60% - アクセント 2 2 2" xfId="259" xr:uid="{E5FA6089-34CB-455F-BAFF-F1A828C72A01}"/>
    <cellStyle name="60% - アクセント 2 3" xfId="49" xr:uid="{DA64F8AE-58AD-4364-B950-1B61D763E159}"/>
    <cellStyle name="60% - アクセント 2 4" xfId="50" xr:uid="{833E610E-59D0-4BAF-B7DC-9B21783FA9DC}"/>
    <cellStyle name="60% - アクセント 3 2" xfId="51" xr:uid="{01B0E19E-79A0-49D8-BDDE-F5F7212D2B14}"/>
    <cellStyle name="60% - アクセント 3 2 2" xfId="260" xr:uid="{2C9D6D8C-3B62-420F-91C9-BF54E5EEDD4C}"/>
    <cellStyle name="60% - アクセント 3 3" xfId="52" xr:uid="{19F1884F-899B-4B14-9754-167854B01314}"/>
    <cellStyle name="60% - アクセント 3 4" xfId="53" xr:uid="{D6C7C5DA-43D9-417F-9595-3A9935B95A60}"/>
    <cellStyle name="60% - アクセント 4 2" xfId="54" xr:uid="{89B8E3A1-9250-4B3C-9B04-0F8D07C8E42F}"/>
    <cellStyle name="60% - アクセント 4 2 2" xfId="261" xr:uid="{0E5057E5-4315-4345-85A6-F4D448601C59}"/>
    <cellStyle name="60% - アクセント 4 3" xfId="55" xr:uid="{D58981BF-86CD-4243-ABEB-8E5441B7ACDA}"/>
    <cellStyle name="60% - アクセント 4 4" xfId="56" xr:uid="{D5E99CE9-2CF2-4BD4-85EA-D87A0201E81A}"/>
    <cellStyle name="60% - アクセント 5 2" xfId="57" xr:uid="{E8FF8CB6-7811-43C2-A5DF-C3CBE45F2B89}"/>
    <cellStyle name="60% - アクセント 5 2 2" xfId="262" xr:uid="{E156107D-82CF-4399-B111-7E85FD1B8896}"/>
    <cellStyle name="60% - アクセント 5 3" xfId="58" xr:uid="{49EF7B68-B393-4A3B-83D0-75997C4BABB8}"/>
    <cellStyle name="60% - アクセント 5 4" xfId="59" xr:uid="{D93BD13E-78B3-4C75-99E3-4A1AAFEF90B2}"/>
    <cellStyle name="60% - アクセント 6 2" xfId="60" xr:uid="{1F81E679-0EB6-431F-822F-CA6146C10B59}"/>
    <cellStyle name="60% - アクセント 6 2 2" xfId="263" xr:uid="{D89865BE-3273-4429-887E-DC4ED9490838}"/>
    <cellStyle name="60% - アクセント 6 3" xfId="61" xr:uid="{E8771BC9-630F-4B23-A007-209D2C75FF41}"/>
    <cellStyle name="60% - アクセント 6 4" xfId="62" xr:uid="{DF2FCB7A-F94F-4008-8FEE-DD32194E9765}"/>
    <cellStyle name="アクセント 1" xfId="220" builtinId="29" customBuiltin="1"/>
    <cellStyle name="アクセント 1 2" xfId="63" xr:uid="{1D84368D-67FD-4CB5-A536-50256CBD5698}"/>
    <cellStyle name="アクセント 1 3" xfId="64" xr:uid="{8B481D75-263D-4F91-A7E6-0BAFF43BBED2}"/>
    <cellStyle name="アクセント 1 4" xfId="65" xr:uid="{BD22EE71-F4ED-4BC2-8A24-EF93740C4762}"/>
    <cellStyle name="アクセント 2" xfId="223" builtinId="33" customBuiltin="1"/>
    <cellStyle name="アクセント 2 2" xfId="66" xr:uid="{9211433D-3001-429D-8274-E68B8DCEBD4D}"/>
    <cellStyle name="アクセント 2 3" xfId="67" xr:uid="{0B454D14-243C-4080-927D-AFF21DE8517A}"/>
    <cellStyle name="アクセント 2 4" xfId="68" xr:uid="{0E79CC7B-4FA7-4667-ABF3-178EE6FD780B}"/>
    <cellStyle name="アクセント 3" xfId="226" builtinId="37" customBuiltin="1"/>
    <cellStyle name="アクセント 3 2" xfId="69" xr:uid="{4FBD98E4-F1BE-46F6-A785-3493E4368B92}"/>
    <cellStyle name="アクセント 3 3" xfId="70" xr:uid="{7545C41A-1E52-4A10-AFC5-4167CCF76988}"/>
    <cellStyle name="アクセント 3 4" xfId="71" xr:uid="{46205F6D-ADBF-4894-8605-9C7A429D0DFF}"/>
    <cellStyle name="アクセント 4" xfId="229" builtinId="41" customBuiltin="1"/>
    <cellStyle name="アクセント 4 2" xfId="72" xr:uid="{4CC080BD-335B-4879-ABC5-A98FE1787884}"/>
    <cellStyle name="アクセント 4 3" xfId="73" xr:uid="{F7A8012F-216D-4323-ACCE-E8CA700145ED}"/>
    <cellStyle name="アクセント 4 4" xfId="74" xr:uid="{9B8EC39B-BBB7-48E6-A6E1-433FA9E7C2A6}"/>
    <cellStyle name="アクセント 5" xfId="232" builtinId="45" customBuiltin="1"/>
    <cellStyle name="アクセント 5 2" xfId="75" xr:uid="{0A100359-0778-4BBD-A371-CD2A9BF0693A}"/>
    <cellStyle name="アクセント 5 3" xfId="76" xr:uid="{FE4ADDEF-431A-4661-A68E-72F8785B93F6}"/>
    <cellStyle name="アクセント 5 4" xfId="77" xr:uid="{BF3F5695-1944-4573-AF28-0102FD804050}"/>
    <cellStyle name="アクセント 6" xfId="235" builtinId="49" customBuiltin="1"/>
    <cellStyle name="アクセント 6 2" xfId="78" xr:uid="{70B5D160-E7BB-4549-9C33-CD692FBF26F0}"/>
    <cellStyle name="アクセント 6 3" xfId="79" xr:uid="{0567B36A-F595-4747-BB91-931FD40BAC00}"/>
    <cellStyle name="アクセント 6 4" xfId="80" xr:uid="{1C7EE6FD-65E0-49D7-AABD-232DE04F0195}"/>
    <cellStyle name="タイトル 2" xfId="81" xr:uid="{A135DA5D-99F7-48F2-8C6E-284ED5E05C7B}"/>
    <cellStyle name="タイトル 2 2" xfId="265" xr:uid="{D17B5030-2980-40E3-BC43-D2F83DE732F7}"/>
    <cellStyle name="タイトル 3" xfId="82" xr:uid="{E8F64369-EBA9-4859-922F-7491AEF314C2}"/>
    <cellStyle name="タイトル 3 2" xfId="254" xr:uid="{61D42A10-45C6-4988-BED5-B09C8D3D3D7E}"/>
    <cellStyle name="タイトル 4" xfId="83" xr:uid="{AA7F2ECC-5976-41A0-B989-5336F1B3F4FB}"/>
    <cellStyle name="チェック セル" xfId="216" builtinId="23" customBuiltin="1"/>
    <cellStyle name="チェック セル 2" xfId="84" xr:uid="{109FFA71-8710-41BB-94D6-FAA5ED31ED21}"/>
    <cellStyle name="チェック セル 3" xfId="85" xr:uid="{F8741EA9-1647-4D99-A1B9-A37DCF40BCD0}"/>
    <cellStyle name="チェック セル 4" xfId="86" xr:uid="{612D11B3-509C-4778-A044-218FAFAE1D39}"/>
    <cellStyle name="どちらでもない 2" xfId="87" xr:uid="{A4B86383-5035-44F2-957D-1AFB795201B6}"/>
    <cellStyle name="どちらでもない 2 2" xfId="255" xr:uid="{4214E530-3E03-4D07-A2A3-DB211AC7D584}"/>
    <cellStyle name="どちらでもない 3" xfId="88" xr:uid="{9D42BD25-1FA7-4ED3-BE93-E189D35FBE88}"/>
    <cellStyle name="どちらでもない 4" xfId="89" xr:uid="{0F6CD57F-9FBB-4FBD-9E3B-E021477E575A}"/>
    <cellStyle name="パーセント" xfId="205" builtinId="5"/>
    <cellStyle name="パーセント 2" xfId="90" xr:uid="{23B85302-9ACC-462C-8716-3074CE62EB5F}"/>
    <cellStyle name="ハイパーリンク 2" xfId="268" xr:uid="{179EB264-835C-437B-A2F5-E3DE92B5ED8E}"/>
    <cellStyle name="メモ 2" xfId="91" xr:uid="{7BA56CC7-E17E-4F5A-A294-19D2922CB8DE}"/>
    <cellStyle name="メモ 2 2" xfId="257" xr:uid="{6C2B1C5A-9E95-4F87-87CB-8A88AB68442D}"/>
    <cellStyle name="メモ 2 3" xfId="285" xr:uid="{B8D07D4E-BC8C-4BB8-98C2-B37E12F58694}"/>
    <cellStyle name="メモ 2 4" xfId="303" xr:uid="{49F3356A-8751-4304-931C-B557BAA4AB0B}"/>
    <cellStyle name="メモ 2 5" xfId="321" xr:uid="{D34EEF3A-9DD8-4B01-83E0-D0DEF1F25191}"/>
    <cellStyle name="メモ 3" xfId="92" xr:uid="{232858C6-4898-4911-8D0C-DA39579CE151}"/>
    <cellStyle name="メモ 4" xfId="93" xr:uid="{DBAEC9DE-075B-423D-B60E-560A6CE1B010}"/>
    <cellStyle name="リンク セル" xfId="215" builtinId="24" customBuiltin="1"/>
    <cellStyle name="リンク セル 2" xfId="94" xr:uid="{EE168C0E-0D44-4EDC-9B00-99D2648B45BE}"/>
    <cellStyle name="リンク セル 3" xfId="95" xr:uid="{51F65CDD-11D2-4BD6-8CC9-34410245D723}"/>
    <cellStyle name="リンク セル 4" xfId="96" xr:uid="{2EF1D2CD-7D86-4B1D-9729-D4006E515F3E}"/>
    <cellStyle name="悪い" xfId="211" builtinId="27" customBuiltin="1"/>
    <cellStyle name="悪い 2" xfId="97" xr:uid="{D227CB2D-6F0D-4EEE-965C-6E98B92EE30C}"/>
    <cellStyle name="悪い 2 2" xfId="284" xr:uid="{A31D9462-4CCB-4870-8219-F11BC3D70D01}"/>
    <cellStyle name="悪い 3" xfId="98" xr:uid="{8F373DE5-D617-457F-B12D-E6ED4E0814C7}"/>
    <cellStyle name="悪い 4" xfId="99" xr:uid="{A7CE3D34-37E5-48DE-B115-AF5E024C06C1}"/>
    <cellStyle name="計算" xfId="214" builtinId="22" customBuiltin="1"/>
    <cellStyle name="計算 2" xfId="100" xr:uid="{A56F3F84-7240-4FEA-863A-2611B6BB2012}"/>
    <cellStyle name="計算 3" xfId="101" xr:uid="{A276E9FD-199F-4D43-80A3-47C617EEE613}"/>
    <cellStyle name="計算 4" xfId="102" xr:uid="{E7A40294-1974-4036-B955-1AE64733F88B}"/>
    <cellStyle name="警告文" xfId="217" builtinId="11" customBuiltin="1"/>
    <cellStyle name="警告文 2" xfId="103" xr:uid="{02886FC3-EA45-4669-8841-DBD43B68B144}"/>
    <cellStyle name="警告文 3" xfId="104" xr:uid="{EAF4918C-BDE2-4F57-9CB7-D3791B171FE7}"/>
    <cellStyle name="警告文 4" xfId="105" xr:uid="{4197EF21-A513-4FBA-9434-C749D4252520}"/>
    <cellStyle name="桁区切り" xfId="1" builtinId="6"/>
    <cellStyle name="桁区切り #,##[0" xfId="238" xr:uid="{360512DA-DF86-4D7A-8F5C-4B97CDF87375}"/>
    <cellStyle name="桁区切り #,##0" xfId="239" xr:uid="{F1A10734-68F4-479B-B1E9-CEC5FC7EF34D}"/>
    <cellStyle name="桁区切り [0" xfId="240" xr:uid="{52CF3125-8B86-4B5A-B61B-3FB2E37523CB}"/>
    <cellStyle name="桁区切り 10" xfId="241" xr:uid="{8D23A669-EA87-411F-AA17-8D665B86A5E1}"/>
    <cellStyle name="桁区切り 11" xfId="242" xr:uid="{C90D52D6-8688-433C-AEB4-51931CA7CBCF}"/>
    <cellStyle name="桁区切り 12" xfId="243" xr:uid="{DE7631E8-2C46-4953-95CE-74778F417D1C}"/>
    <cellStyle name="桁区切り 13" xfId="244" xr:uid="{BE382D56-72DD-4212-BC37-9162F56AAE2D}"/>
    <cellStyle name="桁区切り 14" xfId="253" xr:uid="{454E1DD4-D7E4-4979-B0A8-BEA011434476}"/>
    <cellStyle name="桁区切り 15" xfId="256" xr:uid="{34F22846-7BD1-4ACD-ADDF-9C31E79D7737}"/>
    <cellStyle name="桁区切り 2" xfId="5" xr:uid="{CECF74DD-6F8F-4E24-AF4C-0F0745FAAEF8}"/>
    <cellStyle name="桁区切り 2 2" xfId="106" xr:uid="{DDD6BC61-40FF-4416-A22C-9EDE4164DD27}"/>
    <cellStyle name="桁区切り 2 2 2" xfId="107" xr:uid="{CC47903B-B8B6-42D9-A215-FEF99A4E2DE0}"/>
    <cellStyle name="桁区切り 3" xfId="108" xr:uid="{0B913DD0-6883-4832-9081-1A1AD174772D}"/>
    <cellStyle name="桁区切り 3 2" xfId="109" xr:uid="{A3A09E53-22D9-40A9-B187-886679E1066E}"/>
    <cellStyle name="桁区切り 3 2 2" xfId="7" xr:uid="{21C7FCA5-E553-4E67-A85C-8EC6791CBB68}"/>
    <cellStyle name="桁区切り 3 3" xfId="283" xr:uid="{0C3F84A1-634B-42E3-B1C7-2673269592EB}"/>
    <cellStyle name="桁区切り 3 4" xfId="302" xr:uid="{AB21E17F-ED13-44F0-9EF1-A5C83DC6D9A2}"/>
    <cellStyle name="桁区切り 3 5" xfId="320" xr:uid="{07402AAB-0D00-4D29-A05A-2723209C688C}"/>
    <cellStyle name="桁区切り 4" xfId="110" xr:uid="{8B411CA1-4409-4F50-B9E3-F6B385A8A7AE}"/>
    <cellStyle name="桁区切り 4 2" xfId="245" xr:uid="{400C5526-41B1-4949-82CD-7DA749B68CF3}"/>
    <cellStyle name="桁区切り 5" xfId="111" xr:uid="{7A8EFFF0-4464-4054-9070-58A376A1A201}"/>
    <cellStyle name="桁区切り 5 2" xfId="246" xr:uid="{4CBAED05-7705-4FA7-BA8B-ED7D600E4502}"/>
    <cellStyle name="桁区切り 6" xfId="247" xr:uid="{C24B946D-E8F1-423F-867E-F168BE1AB7C3}"/>
    <cellStyle name="桁区切り 7" xfId="248" xr:uid="{D91C6163-EAD4-44F0-BF01-651523ECA76E}"/>
    <cellStyle name="桁区切り 8" xfId="249" xr:uid="{4252E687-B2BD-4509-B67E-C313C4CFD333}"/>
    <cellStyle name="桁区切り 9" xfId="250" xr:uid="{BC3B9DD9-C67B-4BD6-A413-2DB16A5F2432}"/>
    <cellStyle name="見出し 1" xfId="206" builtinId="16" customBuiltin="1"/>
    <cellStyle name="見出し 1 2" xfId="112" xr:uid="{B3561B57-1CCC-46EC-9988-BFC1789D359A}"/>
    <cellStyle name="見出し 1 3" xfId="113" xr:uid="{F012E426-D056-4695-AE30-B43D668B17A4}"/>
    <cellStyle name="見出し 1 4" xfId="114" xr:uid="{0E8FA268-6059-42C1-BB57-7B09DC2B9EDC}"/>
    <cellStyle name="見出し 2" xfId="207" builtinId="17" customBuiltin="1"/>
    <cellStyle name="見出し 2 2" xfId="115" xr:uid="{3711DAFB-F37D-4401-8510-EF59E5BA5E4D}"/>
    <cellStyle name="見出し 2 3" xfId="116" xr:uid="{A08D70A4-ACC8-49FA-8FBE-13B07C87AE64}"/>
    <cellStyle name="見出し 2 4" xfId="117" xr:uid="{EBF0D48C-0840-489A-B235-EFAB4FB3E972}"/>
    <cellStyle name="見出し 3" xfId="208" builtinId="18" customBuiltin="1"/>
    <cellStyle name="見出し 3 2" xfId="118" xr:uid="{D4E48F65-EAEE-4503-B352-6E5F46A9D176}"/>
    <cellStyle name="見出し 3 3" xfId="119" xr:uid="{35E70477-5340-49C5-8613-6CFCF08A91ED}"/>
    <cellStyle name="見出し 3 4" xfId="120" xr:uid="{D07F2CEB-0644-43A1-B52D-FB921A008116}"/>
    <cellStyle name="見出し 4" xfId="209" builtinId="19" customBuiltin="1"/>
    <cellStyle name="見出し 4 2" xfId="121" xr:uid="{2465D8D3-C56D-496C-8A34-78D3FF1BC302}"/>
    <cellStyle name="見出し 4 3" xfId="122" xr:uid="{187A3CDB-0BA7-46BE-8E44-C7F97782FFB8}"/>
    <cellStyle name="見出し 4 4" xfId="123" xr:uid="{2DA6F81D-3263-4050-ABBE-ED637022494F}"/>
    <cellStyle name="集計" xfId="219" builtinId="25" customBuiltin="1"/>
    <cellStyle name="集計 2" xfId="124" xr:uid="{878300A1-4758-44B9-81AF-4ADABCE6BE11}"/>
    <cellStyle name="集計 3" xfId="125" xr:uid="{F0CB2F18-A27C-4641-8274-7E5A8C500387}"/>
    <cellStyle name="集計 4" xfId="126" xr:uid="{7AD48170-F7E4-4070-A544-D6FA4007AB90}"/>
    <cellStyle name="出力" xfId="213" builtinId="21" customBuiltin="1"/>
    <cellStyle name="出力 2" xfId="127" xr:uid="{2594BBCD-159B-4C80-82DA-A36364EE6BBB}"/>
    <cellStyle name="出力 3" xfId="128" xr:uid="{A7F17BA9-A730-4C34-8313-F81A7F3D59C0}"/>
    <cellStyle name="出力 4" xfId="129" xr:uid="{A47A760E-5635-4B93-834A-9B78818EFB47}"/>
    <cellStyle name="説明文" xfId="218" builtinId="53" customBuiltin="1"/>
    <cellStyle name="説明文 2" xfId="130" xr:uid="{DBD549C2-6C72-4A0E-AD39-2ADC41424533}"/>
    <cellStyle name="説明文 3" xfId="131" xr:uid="{6ECC6F30-0596-4D1C-8631-99B80BC866DD}"/>
    <cellStyle name="説明文 4" xfId="132" xr:uid="{630B9518-3F6E-49DF-87AE-71DA345A15F8}"/>
    <cellStyle name="通貨 2" xfId="133" xr:uid="{3150F890-587C-4AE1-A94D-17DA03A4EFE5}"/>
    <cellStyle name="通貨 2 2" xfId="198" xr:uid="{D51CBAC9-48BA-4EB6-BDC8-542AEC575193}"/>
    <cellStyle name="通貨 2 2 2" xfId="204" xr:uid="{4654FADD-EF10-441F-AE8D-99E593882DD8}"/>
    <cellStyle name="通貨 2 2 3" xfId="201" xr:uid="{84DC908C-C902-4E9C-893A-021DBC0DDBED}"/>
    <cellStyle name="通貨 2 3" xfId="199" xr:uid="{3B27B3F6-A065-4F86-8C74-D0477A9E707C}"/>
    <cellStyle name="通貨 2 3 2" xfId="202" xr:uid="{A8A427F2-1A01-43F5-A0DD-435F4BD8430D}"/>
    <cellStyle name="通貨 2 4" xfId="203" xr:uid="{E0558B03-B072-45E2-8A84-D9726FB23461}"/>
    <cellStyle name="通貨 2 5" xfId="200" xr:uid="{001D8AFF-97E6-4C35-A6A2-4CC340A3180F}"/>
    <cellStyle name="入力" xfId="212" builtinId="20" customBuiltin="1"/>
    <cellStyle name="入力 2" xfId="134" xr:uid="{277A9444-C53F-4ECA-A51D-D9F8840F2A9F}"/>
    <cellStyle name="入力 3" xfId="135" xr:uid="{41B668B7-DE06-48B7-AE5E-170295135263}"/>
    <cellStyle name="入力 4" xfId="136" xr:uid="{26D5ED4A-314A-4096-A759-DAE3C14CFFBC}"/>
    <cellStyle name="標準" xfId="0" builtinId="0"/>
    <cellStyle name="標準 10" xfId="137" xr:uid="{347114A7-FFEB-4F73-9483-A2D440F7F334}"/>
    <cellStyle name="標準 10 2" xfId="6" xr:uid="{BE495536-774B-48FF-8D80-178EB7130A82}"/>
    <cellStyle name="標準 11" xfId="138" xr:uid="{57487F10-80AA-45A2-9B70-DF4AE4CB5B23}"/>
    <cellStyle name="標準 12" xfId="139" xr:uid="{355091F4-F5E1-4500-AEA3-94A8D08B0E9E}"/>
    <cellStyle name="標準 13" xfId="140" xr:uid="{B027ABF3-124A-4AB3-B403-25B69123DCE3}"/>
    <cellStyle name="標準 14" xfId="141" xr:uid="{16083BA1-B7DB-40BA-B8FB-2173C8522139}"/>
    <cellStyle name="標準 15" xfId="142" xr:uid="{36EECE5F-A5F6-431D-9D57-7323CABF11DF}"/>
    <cellStyle name="標準 16" xfId="143" xr:uid="{1E594826-591E-4D19-90D3-83D8947AEB4E}"/>
    <cellStyle name="標準 17" xfId="144" xr:uid="{F83C1BDC-67AF-46B7-A73F-B80B9DC7025D}"/>
    <cellStyle name="標準 18" xfId="145" xr:uid="{DB7B9E1E-78F9-43C4-83FE-DBFA9E915CAF}"/>
    <cellStyle name="標準 19" xfId="146" xr:uid="{C9672DE8-B249-4BE5-BFF0-579E87BC2C8F}"/>
    <cellStyle name="標準 2" xfId="147" xr:uid="{9E7874FB-1B34-4FD5-9639-D89A5DEA11F9}"/>
    <cellStyle name="標準 2 2" xfId="148" xr:uid="{C6BBB4C1-D352-4B0F-985A-1620E8C3A4A0}"/>
    <cellStyle name="標準 2 2 2" xfId="149" xr:uid="{C18F1AA3-A307-4A56-B688-1EACEB04B90F}"/>
    <cellStyle name="標準 2 2 3" xfId="267" xr:uid="{D6DF3FBB-7A90-48E2-8DB3-B1767434E419}"/>
    <cellStyle name="標準 2 3" xfId="150" xr:uid="{892A3C65-9726-48DA-9CDF-9515D8F77290}"/>
    <cellStyle name="標準 2 3 2" xfId="269" xr:uid="{60D02984-657C-4757-B754-0834D8DBBDE1}"/>
    <cellStyle name="標準 2 4" xfId="151" xr:uid="{9FB9F441-7970-48D9-A872-21D0471F314C}"/>
    <cellStyle name="標準 2 4 2" xfId="266" xr:uid="{8488D009-A3EB-4487-AD62-E5B2CE0C9E32}"/>
    <cellStyle name="標準 2 5" xfId="152" xr:uid="{6DF74C69-B1A5-4860-BA1E-0EAF4B935049}"/>
    <cellStyle name="標準 2 5 2" xfId="264" xr:uid="{99485A69-337C-4865-BF3B-B5B427A27DDF}"/>
    <cellStyle name="標準 2 6" xfId="153" xr:uid="{858179BF-D58D-4B94-8196-17036CB260C1}"/>
    <cellStyle name="標準 2 7" xfId="154" xr:uid="{A50E650A-5C90-48C8-918A-5DEB619F2727}"/>
    <cellStyle name="標準 2 8" xfId="155" xr:uid="{1E35224C-AA82-4C75-913C-26E0A112560A}"/>
    <cellStyle name="標準 2 9" xfId="156" xr:uid="{C06563CF-8283-46DC-BCDD-43C6CD9D17F2}"/>
    <cellStyle name="標準 20" xfId="157" xr:uid="{EF7DB0EE-DE65-4918-A711-EDCB7AD24B2C}"/>
    <cellStyle name="標準 21" xfId="158" xr:uid="{6FEE1CA3-F2F3-4969-A5AC-8D5226008E66}"/>
    <cellStyle name="標準 22" xfId="159" xr:uid="{13EBC377-D692-49FD-99B4-A0A735630CFD}"/>
    <cellStyle name="標準 23" xfId="160" xr:uid="{56271C15-0193-403D-92CB-ACF997CE88D6}"/>
    <cellStyle name="標準 24" xfId="161" xr:uid="{99B43D6D-AFAB-4C1E-B92B-B392A0FD00FD}"/>
    <cellStyle name="標準 25" xfId="162" xr:uid="{F6744A5A-B2E6-463B-9928-3E9B8DBA36A4}"/>
    <cellStyle name="標準 26" xfId="163" xr:uid="{3B6BACF3-78B8-46B3-9217-E6F8F38B4A2F}"/>
    <cellStyle name="標準 27" xfId="164" xr:uid="{47F6B347-1FF0-479E-9835-BD9EB5AC7571}"/>
    <cellStyle name="標準 28" xfId="165" xr:uid="{31ECAFE2-C2F0-4ECB-8B36-3BF502C802D4}"/>
    <cellStyle name="標準 29" xfId="166" xr:uid="{4FD94AB5-F55C-4F15-85CE-6D3B149F468E}"/>
    <cellStyle name="標準 3" xfId="8" xr:uid="{BECDC027-C2A9-4C5B-A466-97CD686145BD}"/>
    <cellStyle name="標準 3 2" xfId="167" xr:uid="{2E7A03DA-9C8D-4E0D-81B7-C29AA7711E74}"/>
    <cellStyle name="標準 3 2 2" xfId="168" xr:uid="{A3F7F2C8-3204-4CCE-94FF-BE162F7C1B73}"/>
    <cellStyle name="標準 3 3" xfId="4" xr:uid="{DE301D36-9E9C-494D-B91D-511E34EC7813}"/>
    <cellStyle name="標準 3 4" xfId="251" xr:uid="{176AB979-844F-437F-8CB7-402FC31C8767}"/>
    <cellStyle name="標準 3 5" xfId="282" xr:uid="{AFDC4F9C-6737-4408-B712-DAB7DBCEE442}"/>
    <cellStyle name="標準 3 6" xfId="301" xr:uid="{27C1B84E-11F1-48B9-8545-23B021E92FE2}"/>
    <cellStyle name="標準 3 7" xfId="319" xr:uid="{04FB0A30-9F07-4EAB-A97E-3F52F1900F79}"/>
    <cellStyle name="標準 30" xfId="169" xr:uid="{1EA8BFD9-2B6B-493D-B6A3-E827E6AD851F}"/>
    <cellStyle name="標準 31" xfId="170" xr:uid="{D0B793B7-8230-4B30-A186-D80DBFB88F16}"/>
    <cellStyle name="標準 32" xfId="171" xr:uid="{044D8F85-19CC-4366-99E0-45FE0F08AA89}"/>
    <cellStyle name="標準 33" xfId="172" xr:uid="{020EC1A2-2006-4B10-A7A6-6D00331F4155}"/>
    <cellStyle name="標準 34" xfId="173" xr:uid="{59CD65EA-0780-41C2-82C1-2AA5EF5929DB}"/>
    <cellStyle name="標準 35" xfId="174" xr:uid="{08973F90-418B-403C-8568-A613BBF91637}"/>
    <cellStyle name="標準 36" xfId="175" xr:uid="{62AFC92D-D999-443A-B052-52DBE7791513}"/>
    <cellStyle name="標準 37" xfId="176" xr:uid="{6077659E-9125-4967-B909-3516D220BB24}"/>
    <cellStyle name="標準 38" xfId="177" xr:uid="{E76119EA-C7C3-49D8-8E50-A47F160A07EB}"/>
    <cellStyle name="標準 39" xfId="178" xr:uid="{E67433E4-72BE-4E1D-9A9B-37FA68284638}"/>
    <cellStyle name="標準 4" xfId="179" xr:uid="{86DFA7C4-5744-4B53-ABA3-9013A4E56DD1}"/>
    <cellStyle name="標準 4 2" xfId="180" xr:uid="{63606AEB-F59C-4319-907D-47A819A5BF46}"/>
    <cellStyle name="標準 4 2 2" xfId="288" xr:uid="{6C519B07-55D8-4DB6-A2BA-FC9451DACE0C}"/>
    <cellStyle name="標準 4 2 3" xfId="306" xr:uid="{E2C4F428-742C-497B-8361-1281E1F7D0FA}"/>
    <cellStyle name="標準 4 2 4" xfId="324" xr:uid="{4DA93549-72EA-466C-BA4D-389862ADE24B}"/>
    <cellStyle name="標準 4 3" xfId="252" xr:uid="{A4B6BB95-ACA1-49AC-AE32-0702A38E4DAD}"/>
    <cellStyle name="標準 4 4" xfId="286" xr:uid="{C7BC88EF-A5A9-4E9D-9E09-0572AFD803BA}"/>
    <cellStyle name="標準 4 5" xfId="304" xr:uid="{F0923D63-79DE-4E28-9564-80DE0FFA0051}"/>
    <cellStyle name="標準 4 6" xfId="322" xr:uid="{AC71F69D-A41D-4403-B7BA-AC9DE0CDE419}"/>
    <cellStyle name="標準 40" xfId="181" xr:uid="{2A48DEB1-462F-481B-8017-654C56988210}"/>
    <cellStyle name="標準 41" xfId="182" xr:uid="{BE7ADF2F-12E5-437C-B1F3-EDFC773B7D61}"/>
    <cellStyle name="標準 42" xfId="183" xr:uid="{CC6F19F1-E64C-4F86-B63C-93C7EA1FC893}"/>
    <cellStyle name="標準 43" xfId="184" xr:uid="{9E081117-C1E5-455C-A9AE-C37BAE579BAD}"/>
    <cellStyle name="標準 44" xfId="185" xr:uid="{FF04D123-CD57-45CC-A572-8A117FAE69B7}"/>
    <cellStyle name="標準 45" xfId="186" xr:uid="{6666E206-3F58-497A-BC7C-2FBB7655A9CB}"/>
    <cellStyle name="標準 46" xfId="2" xr:uid="{9655E9E3-AFA4-46DE-9AC3-A5D0DBFEE05C}"/>
    <cellStyle name="標準 5" xfId="187" xr:uid="{BCA7FB7F-DB4A-4786-9184-C1718FB1DB90}"/>
    <cellStyle name="標準 5 2" xfId="188" xr:uid="{E1DAA7F1-5FB8-40C8-82CE-91864FA7607F}"/>
    <cellStyle name="標準 5 3" xfId="189" xr:uid="{101B964F-3682-41FF-85E3-EBB1FA1E1185}"/>
    <cellStyle name="標準 5 4" xfId="287" xr:uid="{C20EA296-5EB0-43F8-BFF5-AE2716EEBD3B}"/>
    <cellStyle name="標準 5 5" xfId="305" xr:uid="{1EF39D32-E758-46D4-951B-781C06979936}"/>
    <cellStyle name="標準 5 6" xfId="323" xr:uid="{EBC48F08-EE5F-4909-BF3A-9CE9DFB8D038}"/>
    <cellStyle name="標準 6" xfId="190" xr:uid="{BCBA4C2A-5990-4CE6-B79A-5BD99BD58BBF}"/>
    <cellStyle name="標準 6 2" xfId="191" xr:uid="{E7ED3BC3-7DE2-4811-8694-92D5CA816084}"/>
    <cellStyle name="標準 7" xfId="192" xr:uid="{F11C653E-5FF1-425B-B1C3-A41D45DA57CF}"/>
    <cellStyle name="標準 8" xfId="193" xr:uid="{9E4B36C9-0149-4312-8BEE-EC3F50634757}"/>
    <cellStyle name="標準 9" xfId="194" xr:uid="{08996F96-DA28-4C63-B77A-FA312552EFC4}"/>
    <cellStyle name="標準_【畜草研】Ｈ１８えさプロ収支簿" xfId="3" xr:uid="{E29CAC8B-63C4-4CF9-AB75-F72B074EEC2C}"/>
    <cellStyle name="良い" xfId="210" builtinId="26" customBuiltin="1"/>
    <cellStyle name="良い 2" xfId="195" xr:uid="{10F16611-B377-4743-9BF6-AAF8E9A9A35D}"/>
    <cellStyle name="良い 3" xfId="196" xr:uid="{4FD4BC54-DB71-4B97-9329-00E2D33F30E6}"/>
    <cellStyle name="良い 4" xfId="197" xr:uid="{E062BA5D-A61B-4CBF-85E7-27612B74F78A}"/>
  </cellStyles>
  <dxfs count="33">
    <dxf>
      <fill>
        <patternFill>
          <bgColor rgb="FFFFFF00"/>
        </patternFill>
      </fill>
    </dxf>
    <dxf>
      <fill>
        <patternFill>
          <bgColor rgb="FFFFFF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strike val="0"/>
        <color rgb="FFFF0000"/>
      </font>
    </dxf>
    <dxf>
      <fill>
        <patternFill>
          <bgColor rgb="FFFFFFCC"/>
        </patternFill>
      </fill>
    </dxf>
    <dxf>
      <fill>
        <patternFill>
          <bgColor rgb="FFFFFFCC"/>
        </patternFill>
      </fill>
    </dxf>
    <dxf>
      <fill>
        <patternFill>
          <bgColor theme="3" tint="0.79998168889431442"/>
        </patternFill>
      </fill>
    </dxf>
    <dxf>
      <fill>
        <patternFill>
          <bgColor rgb="FFFFFFCC"/>
        </patternFill>
      </fill>
    </dxf>
    <dxf>
      <fill>
        <patternFill>
          <bgColor theme="3" tint="0.79998168889431442"/>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color rgb="FFFF0000"/>
      </font>
    </dxf>
    <dxf>
      <fill>
        <patternFill>
          <bgColor rgb="FFFFFFCC"/>
        </patternFill>
      </fill>
    </dxf>
    <dxf>
      <fill>
        <patternFill>
          <bgColor rgb="FFFFFFCC"/>
        </patternFill>
      </fill>
    </dxf>
    <dxf>
      <font>
        <color rgb="FFFF0000"/>
      </font>
    </dxf>
    <dxf>
      <font>
        <color rgb="FFFF0000"/>
      </font>
      <fill>
        <patternFill patternType="none">
          <bgColor auto="1"/>
        </patternFill>
      </fill>
    </dxf>
    <dxf>
      <font>
        <color rgb="FFFF0000"/>
      </font>
    </dxf>
    <dxf>
      <font>
        <color rgb="FFFF0000"/>
      </font>
      <fill>
        <patternFill patternType="none">
          <bgColor auto="1"/>
        </patternFill>
      </fill>
    </dxf>
  </dxfs>
  <tableStyles count="0" defaultTableStyle="TableStyleMedium9" defaultPivotStyle="PivotStyleLight16"/>
  <colors>
    <mruColors>
      <color rgb="FFFFEBFF"/>
      <color rgb="FFC5D9F1"/>
      <color rgb="FFFFFFFF"/>
      <color rgb="FFFFCCFF"/>
      <color rgb="FFFFFFCC"/>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5293</xdr:colOff>
      <xdr:row>0</xdr:row>
      <xdr:rowOff>71966</xdr:rowOff>
    </xdr:from>
    <xdr:to>
      <xdr:col>16</xdr:col>
      <xdr:colOff>14818</xdr:colOff>
      <xdr:row>0</xdr:row>
      <xdr:rowOff>206375</xdr:rowOff>
    </xdr:to>
    <xdr:sp macro="" textlink="">
      <xdr:nvSpPr>
        <xdr:cNvPr id="5" name="正方形/長方形 4">
          <a:extLst>
            <a:ext uri="{FF2B5EF4-FFF2-40B4-BE49-F238E27FC236}">
              <a16:creationId xmlns:a16="http://schemas.microsoft.com/office/drawing/2014/main" id="{C4DF32A2-6B39-4266-B774-6AAD83E13FED}"/>
            </a:ext>
          </a:extLst>
        </xdr:cNvPr>
        <xdr:cNvSpPr/>
      </xdr:nvSpPr>
      <xdr:spPr bwMode="auto">
        <a:xfrm>
          <a:off x="6587068" y="71966"/>
          <a:ext cx="2038350" cy="134409"/>
        </a:xfrm>
        <a:prstGeom prst="rect">
          <a:avLst/>
        </a:prstGeom>
        <a:solidFill>
          <a:srgbClr val="FF0000">
            <a:alpha val="15000"/>
          </a:srgbClr>
        </a:solid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400" b="1">
              <a:ln w="3175">
                <a:noFill/>
              </a:ln>
              <a:solidFill>
                <a:srgbClr val="FF0000"/>
              </a:solidFill>
              <a:effectLst>
                <a:glow rad="152400">
                  <a:schemeClr val="bg1"/>
                </a:glow>
              </a:effectLst>
            </a:rPr>
            <a:t>記載例</a:t>
          </a:r>
          <a:endParaRPr kumimoji="1" lang="en-US" altLang="ja-JP" sz="1400" b="1">
            <a:ln w="3175">
              <a:noFill/>
            </a:ln>
            <a:solidFill>
              <a:srgbClr val="FF0000"/>
            </a:solidFill>
            <a:effectLst>
              <a:glow rad="152400">
                <a:schemeClr val="bg1"/>
              </a:glow>
            </a:effectLst>
          </a:endParaRPr>
        </a:p>
      </xdr:txBody>
    </xdr:sp>
    <xdr:clientData/>
  </xdr:twoCellAnchor>
  <xdr:twoCellAnchor>
    <xdr:from>
      <xdr:col>12</xdr:col>
      <xdr:colOff>85726</xdr:colOff>
      <xdr:row>8</xdr:row>
      <xdr:rowOff>171450</xdr:rowOff>
    </xdr:from>
    <xdr:to>
      <xdr:col>17</xdr:col>
      <xdr:colOff>371476</xdr:colOff>
      <xdr:row>10</xdr:row>
      <xdr:rowOff>36740</xdr:rowOff>
    </xdr:to>
    <xdr:sp macro="" textlink="">
      <xdr:nvSpPr>
        <xdr:cNvPr id="6" name="右中かっこ 5">
          <a:extLst>
            <a:ext uri="{FF2B5EF4-FFF2-40B4-BE49-F238E27FC236}">
              <a16:creationId xmlns:a16="http://schemas.microsoft.com/office/drawing/2014/main" id="{7D943805-95D3-4C85-9E8F-3C4C7909834B}"/>
            </a:ext>
          </a:extLst>
        </xdr:cNvPr>
        <xdr:cNvSpPr/>
      </xdr:nvSpPr>
      <xdr:spPr bwMode="auto">
        <a:xfrm rot="16200000">
          <a:off x="7844519" y="146957"/>
          <a:ext cx="265340" cy="3114675"/>
        </a:xfrm>
        <a:prstGeom prst="rightBrac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13</xdr:col>
      <xdr:colOff>38102</xdr:colOff>
      <xdr:row>6</xdr:row>
      <xdr:rowOff>38100</xdr:rowOff>
    </xdr:from>
    <xdr:ext cx="3057524" cy="552450"/>
    <xdr:sp macro="" textlink="">
      <xdr:nvSpPr>
        <xdr:cNvPr id="7" name="テキスト ボックス 6">
          <a:extLst>
            <a:ext uri="{FF2B5EF4-FFF2-40B4-BE49-F238E27FC236}">
              <a16:creationId xmlns:a16="http://schemas.microsoft.com/office/drawing/2014/main" id="{43607764-97C8-4611-A9C4-05B16DD85CE2}"/>
            </a:ext>
          </a:extLst>
        </xdr:cNvPr>
        <xdr:cNvSpPr txBox="1"/>
      </xdr:nvSpPr>
      <xdr:spPr>
        <a:xfrm>
          <a:off x="6642102" y="1530350"/>
          <a:ext cx="3057524" cy="552450"/>
        </a:xfrm>
        <a:prstGeom prst="rect">
          <a:avLst/>
        </a:prstGeom>
        <a:noFill/>
        <a:ln w="127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100" b="0">
              <a:solidFill>
                <a:srgbClr val="FF0000"/>
              </a:solidFill>
            </a:rPr>
            <a:t>構成員が代表機関へ提出する「実績報告書」は代表機関あてになります。</a:t>
          </a:r>
        </a:p>
      </xdr:txBody>
    </xdr:sp>
    <xdr:clientData/>
  </xdr:oneCellAnchor>
  <xdr:twoCellAnchor>
    <xdr:from>
      <xdr:col>13</xdr:col>
      <xdr:colOff>9525</xdr:colOff>
      <xdr:row>23</xdr:row>
      <xdr:rowOff>0</xdr:rowOff>
    </xdr:from>
    <xdr:to>
      <xdr:col>13</xdr:col>
      <xdr:colOff>276225</xdr:colOff>
      <xdr:row>26</xdr:row>
      <xdr:rowOff>104775</xdr:rowOff>
    </xdr:to>
    <xdr:sp macro="" textlink="">
      <xdr:nvSpPr>
        <xdr:cNvPr id="8" name="左中かっこ 7">
          <a:extLst>
            <a:ext uri="{FF2B5EF4-FFF2-40B4-BE49-F238E27FC236}">
              <a16:creationId xmlns:a16="http://schemas.microsoft.com/office/drawing/2014/main" id="{A6A73D81-368A-4E52-9CCA-B00478F88EC9}"/>
            </a:ext>
          </a:extLst>
        </xdr:cNvPr>
        <xdr:cNvSpPr/>
      </xdr:nvSpPr>
      <xdr:spPr bwMode="auto">
        <a:xfrm>
          <a:off x="6467475" y="4400550"/>
          <a:ext cx="266700" cy="704850"/>
        </a:xfrm>
        <a:prstGeom prst="leftBrace">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13</xdr:col>
      <xdr:colOff>133349</xdr:colOff>
      <xdr:row>21</xdr:row>
      <xdr:rowOff>19050</xdr:rowOff>
    </xdr:from>
    <xdr:to>
      <xdr:col>17</xdr:col>
      <xdr:colOff>190500</xdr:colOff>
      <xdr:row>22</xdr:row>
      <xdr:rowOff>57150</xdr:rowOff>
    </xdr:to>
    <xdr:sp macro="" textlink="">
      <xdr:nvSpPr>
        <xdr:cNvPr id="9" name="吹き出し: 線 8">
          <a:extLst>
            <a:ext uri="{FF2B5EF4-FFF2-40B4-BE49-F238E27FC236}">
              <a16:creationId xmlns:a16="http://schemas.microsoft.com/office/drawing/2014/main" id="{5D806324-B0B6-4091-AF84-A8163B9B443F}"/>
            </a:ext>
          </a:extLst>
        </xdr:cNvPr>
        <xdr:cNvSpPr/>
      </xdr:nvSpPr>
      <xdr:spPr bwMode="auto">
        <a:xfrm>
          <a:off x="6715124" y="4257675"/>
          <a:ext cx="2762251" cy="238125"/>
        </a:xfrm>
        <a:prstGeom prst="borderCallout1">
          <a:avLst>
            <a:gd name="adj1" fmla="val 37500"/>
            <a:gd name="adj2" fmla="val -98"/>
            <a:gd name="adj3" fmla="val 280589"/>
            <a:gd name="adj4" fmla="val -3955"/>
          </a:avLst>
        </a:prstGeom>
        <a:solidFill>
          <a:schemeClr val="bg1"/>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rgbClr val="FF0000"/>
              </a:solidFill>
              <a:effectLst/>
            </a:rPr>
            <a:t>リストから選択し、年度を入力してください。</a:t>
          </a:r>
          <a:endParaRPr lang="en-US" altLang="ja-JP">
            <a:solidFill>
              <a:srgbClr val="FF0000"/>
            </a:solidFill>
            <a:effectLst/>
          </a:endParaRPr>
        </a:p>
      </xdr:txBody>
    </xdr:sp>
    <xdr:clientData/>
  </xdr:twoCellAnchor>
  <xdr:twoCellAnchor>
    <xdr:from>
      <xdr:col>12</xdr:col>
      <xdr:colOff>83608</xdr:colOff>
      <xdr:row>2</xdr:row>
      <xdr:rowOff>40217</xdr:rowOff>
    </xdr:from>
    <xdr:to>
      <xdr:col>19</xdr:col>
      <xdr:colOff>390525</xdr:colOff>
      <xdr:row>4</xdr:row>
      <xdr:rowOff>81492</xdr:rowOff>
    </xdr:to>
    <xdr:sp macro="" textlink="">
      <xdr:nvSpPr>
        <xdr:cNvPr id="10" name="吹き出し: 線 9">
          <a:extLst>
            <a:ext uri="{FF2B5EF4-FFF2-40B4-BE49-F238E27FC236}">
              <a16:creationId xmlns:a16="http://schemas.microsoft.com/office/drawing/2014/main" id="{824F7359-B7ED-4FA7-A556-A7C2BD9E5FB2}"/>
            </a:ext>
          </a:extLst>
        </xdr:cNvPr>
        <xdr:cNvSpPr/>
      </xdr:nvSpPr>
      <xdr:spPr bwMode="auto">
        <a:xfrm>
          <a:off x="6541558" y="478367"/>
          <a:ext cx="4488392" cy="441325"/>
        </a:xfrm>
        <a:prstGeom prst="borderCallout1">
          <a:avLst>
            <a:gd name="adj1" fmla="val -1349"/>
            <a:gd name="adj2" fmla="val 51488"/>
            <a:gd name="adj3" fmla="val -25177"/>
            <a:gd name="adj4" fmla="val 21326"/>
          </a:avLst>
        </a:prstGeom>
        <a:solidFill>
          <a:srgbClr val="FFFFFF">
            <a:alpha val="80000"/>
          </a:srgbClr>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r>
            <a:rPr kumimoji="1" lang="ja-JP" altLang="en-US" sz="1100" b="0">
              <a:solidFill>
                <a:srgbClr val="FF0000"/>
              </a:solidFill>
              <a:effectLst>
                <a:glow rad="152400">
                  <a:schemeClr val="bg1"/>
                </a:glow>
              </a:effectLst>
              <a:latin typeface="+mn-lt"/>
              <a:ea typeface="+mn-ea"/>
              <a:cs typeface="+mn-cs"/>
            </a:rPr>
            <a:t>当様式</a:t>
          </a:r>
          <a:r>
            <a:rPr kumimoji="1" lang="ja-JP" altLang="ja-JP" sz="1100" b="0">
              <a:solidFill>
                <a:srgbClr val="FF0000"/>
              </a:solidFill>
              <a:effectLst>
                <a:glow rad="152400">
                  <a:schemeClr val="bg1"/>
                </a:glow>
              </a:effectLst>
              <a:latin typeface="+mn-lt"/>
              <a:ea typeface="+mn-ea"/>
              <a:cs typeface="+mn-cs"/>
            </a:rPr>
            <a:t>は</a:t>
          </a:r>
          <a:r>
            <a:rPr kumimoji="1" lang="ja-JP" altLang="en-US" sz="1100" b="0">
              <a:solidFill>
                <a:srgbClr val="FF0000"/>
              </a:solidFill>
              <a:effectLst>
                <a:glow rad="152400">
                  <a:schemeClr val="bg1"/>
                </a:glow>
              </a:effectLst>
              <a:latin typeface="+mn-lt"/>
              <a:ea typeface="+mn-ea"/>
              <a:cs typeface="+mn-cs"/>
            </a:rPr>
            <a:t>、</a:t>
          </a:r>
          <a:r>
            <a:rPr kumimoji="1" lang="ja-JP" altLang="ja-JP" sz="1100" b="0" u="dbl">
              <a:solidFill>
                <a:srgbClr val="FF0000"/>
              </a:solidFill>
              <a:effectLst>
                <a:glow rad="152400">
                  <a:schemeClr val="bg1"/>
                </a:glow>
              </a:effectLst>
              <a:latin typeface="+mn-lt"/>
              <a:ea typeface="+mn-ea"/>
              <a:cs typeface="+mn-cs"/>
            </a:rPr>
            <a:t>マッチングファンド</a:t>
          </a:r>
          <a:r>
            <a:rPr kumimoji="1" lang="ja-JP" altLang="ja-JP" sz="1100" b="1" u="dbl">
              <a:solidFill>
                <a:srgbClr val="FF0000"/>
              </a:solidFill>
              <a:effectLst>
                <a:glow rad="152400">
                  <a:schemeClr val="bg1"/>
                </a:glow>
              </a:effectLst>
              <a:latin typeface="+mn-lt"/>
              <a:ea typeface="+mn-ea"/>
              <a:cs typeface="+mn-cs"/>
            </a:rPr>
            <a:t>対象</a:t>
          </a:r>
          <a:r>
            <a:rPr kumimoji="1" lang="ja-JP" altLang="en-US" sz="1100" b="1" u="dbl">
              <a:solidFill>
                <a:srgbClr val="FF0000"/>
              </a:solidFill>
              <a:effectLst>
                <a:glow rad="152400">
                  <a:schemeClr val="bg1"/>
                </a:glow>
              </a:effectLst>
              <a:latin typeface="+mn-lt"/>
              <a:ea typeface="+mn-ea"/>
              <a:cs typeface="+mn-cs"/>
            </a:rPr>
            <a:t>外</a:t>
          </a:r>
          <a:r>
            <a:rPr kumimoji="1" lang="ja-JP" altLang="ja-JP" sz="1100" b="0" u="dbl">
              <a:solidFill>
                <a:srgbClr val="FF0000"/>
              </a:solidFill>
              <a:effectLst>
                <a:glow rad="152400">
                  <a:schemeClr val="bg1"/>
                </a:glow>
              </a:effectLst>
              <a:latin typeface="+mn-lt"/>
              <a:ea typeface="+mn-ea"/>
              <a:cs typeface="+mn-cs"/>
            </a:rPr>
            <a:t>課題用の報告書</a:t>
          </a:r>
          <a:r>
            <a:rPr kumimoji="1" lang="ja-JP" altLang="ja-JP" sz="1100" b="0">
              <a:solidFill>
                <a:srgbClr val="FF0000"/>
              </a:solidFill>
              <a:effectLst>
                <a:glow rad="152400">
                  <a:schemeClr val="bg1"/>
                </a:glow>
              </a:effectLst>
              <a:latin typeface="+mn-lt"/>
              <a:ea typeface="+mn-ea"/>
              <a:cs typeface="+mn-cs"/>
            </a:rPr>
            <a:t>です。</a:t>
          </a:r>
          <a:endParaRPr lang="ja-JP" altLang="ja-JP" b="0">
            <a:solidFill>
              <a:srgbClr val="FF0000"/>
            </a:solidFill>
            <a:effectLst/>
          </a:endParaRPr>
        </a:p>
        <a:p>
          <a:r>
            <a:rPr kumimoji="1" lang="ja-JP" altLang="ja-JP" sz="1100" b="0">
              <a:solidFill>
                <a:srgbClr val="FF0000"/>
              </a:solidFill>
              <a:effectLst>
                <a:glow rad="152400">
                  <a:schemeClr val="bg1"/>
                </a:glow>
              </a:effectLst>
              <a:latin typeface="+mn-lt"/>
              <a:ea typeface="+mn-ea"/>
              <a:cs typeface="+mn-cs"/>
            </a:rPr>
            <a:t>マッチングファンド対象の課題は「経理様式２－</a:t>
          </a:r>
          <a:r>
            <a:rPr kumimoji="1" lang="ja-JP" altLang="en-US" sz="1100" b="0">
              <a:solidFill>
                <a:srgbClr val="FF0000"/>
              </a:solidFill>
              <a:effectLst>
                <a:glow rad="152400">
                  <a:schemeClr val="bg1"/>
                </a:glow>
              </a:effectLst>
              <a:latin typeface="+mn-lt"/>
              <a:ea typeface="+mn-ea"/>
              <a:cs typeface="+mn-cs"/>
            </a:rPr>
            <a:t>２</a:t>
          </a:r>
          <a:r>
            <a:rPr kumimoji="1" lang="ja-JP" altLang="ja-JP" sz="1100" b="0">
              <a:solidFill>
                <a:srgbClr val="FF0000"/>
              </a:solidFill>
              <a:effectLst>
                <a:glow rad="152400">
                  <a:schemeClr val="bg1"/>
                </a:glow>
              </a:effectLst>
              <a:latin typeface="+mn-lt"/>
              <a:ea typeface="+mn-ea"/>
              <a:cs typeface="+mn-cs"/>
            </a:rPr>
            <a:t>」を使用してください。</a:t>
          </a:r>
          <a:endParaRPr lang="ja-JP" altLang="ja-JP" b="0">
            <a:solidFill>
              <a:srgbClr val="FF0000"/>
            </a:solidFill>
            <a:effectLst/>
          </a:endParaRPr>
        </a:p>
      </xdr:txBody>
    </xdr:sp>
    <xdr:clientData/>
  </xdr:twoCellAnchor>
  <xdr:twoCellAnchor>
    <xdr:from>
      <xdr:col>17</xdr:col>
      <xdr:colOff>84667</xdr:colOff>
      <xdr:row>41</xdr:row>
      <xdr:rowOff>105833</xdr:rowOff>
    </xdr:from>
    <xdr:to>
      <xdr:col>21</xdr:col>
      <xdr:colOff>532342</xdr:colOff>
      <xdr:row>43</xdr:row>
      <xdr:rowOff>144991</xdr:rowOff>
    </xdr:to>
    <xdr:sp macro="" textlink="">
      <xdr:nvSpPr>
        <xdr:cNvPr id="11" name="吹き出し: 線 10">
          <a:extLst>
            <a:ext uri="{FF2B5EF4-FFF2-40B4-BE49-F238E27FC236}">
              <a16:creationId xmlns:a16="http://schemas.microsoft.com/office/drawing/2014/main" id="{7D29E368-7480-4F9E-98BF-5B2C96E95684}"/>
            </a:ext>
          </a:extLst>
        </xdr:cNvPr>
        <xdr:cNvSpPr/>
      </xdr:nvSpPr>
      <xdr:spPr bwMode="auto">
        <a:xfrm>
          <a:off x="9398000" y="9091083"/>
          <a:ext cx="2638425" cy="441325"/>
        </a:xfrm>
        <a:prstGeom prst="borderCallout1">
          <a:avLst>
            <a:gd name="adj1" fmla="val 37500"/>
            <a:gd name="adj2" fmla="val -98"/>
            <a:gd name="adj3" fmla="val 46046"/>
            <a:gd name="adj4" fmla="val -17934"/>
          </a:avLst>
        </a:prstGeom>
        <a:solidFill>
          <a:schemeClr val="accent2">
            <a:lumMod val="20000"/>
            <a:lumOff val="80000"/>
          </a:schemeClr>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r>
            <a:rPr kumimoji="1" lang="en-US" altLang="ja-JP" sz="1100" b="0">
              <a:solidFill>
                <a:srgbClr val="FF0000"/>
              </a:solidFill>
              <a:effectLst>
                <a:glow rad="152400">
                  <a:schemeClr val="bg1"/>
                </a:glow>
              </a:effectLst>
              <a:latin typeface="+mn-lt"/>
              <a:ea typeface="+mn-ea"/>
              <a:cs typeface="+mn-cs"/>
            </a:rPr>
            <a:t>※</a:t>
          </a:r>
          <a:r>
            <a:rPr kumimoji="1" lang="ja-JP" altLang="en-US" sz="1100" b="0">
              <a:solidFill>
                <a:srgbClr val="FF0000"/>
              </a:solidFill>
              <a:effectLst>
                <a:glow rad="152400">
                  <a:schemeClr val="bg1"/>
                </a:glow>
              </a:effectLst>
              <a:latin typeface="+mn-lt"/>
              <a:ea typeface="+mn-ea"/>
              <a:cs typeface="+mn-cs"/>
            </a:rPr>
            <a:t>当報告に成果報告書の添付は不要です</a:t>
          </a:r>
          <a:endParaRPr lang="ja-JP" altLang="ja-JP" b="0">
            <a:solidFill>
              <a:srgbClr val="FF0000"/>
            </a:solidFill>
            <a:effectLst/>
          </a:endParaRPr>
        </a:p>
      </xdr:txBody>
    </xdr:sp>
    <xdr:clientData/>
  </xdr:twoCellAnchor>
  <xdr:twoCellAnchor>
    <xdr:from>
      <xdr:col>21</xdr:col>
      <xdr:colOff>778933</xdr:colOff>
      <xdr:row>1</xdr:row>
      <xdr:rowOff>8467</xdr:rowOff>
    </xdr:from>
    <xdr:to>
      <xdr:col>27</xdr:col>
      <xdr:colOff>14818</xdr:colOff>
      <xdr:row>2</xdr:row>
      <xdr:rowOff>46568</xdr:rowOff>
    </xdr:to>
    <xdr:sp macro="" textlink="">
      <xdr:nvSpPr>
        <xdr:cNvPr id="3" name="吹き出し: 線 2">
          <a:extLst>
            <a:ext uri="{FF2B5EF4-FFF2-40B4-BE49-F238E27FC236}">
              <a16:creationId xmlns:a16="http://schemas.microsoft.com/office/drawing/2014/main" id="{CDD8D0FE-2FE5-4862-8E98-3236D100C42C}"/>
            </a:ext>
          </a:extLst>
        </xdr:cNvPr>
        <xdr:cNvSpPr/>
      </xdr:nvSpPr>
      <xdr:spPr bwMode="auto">
        <a:xfrm>
          <a:off x="11150600" y="245534"/>
          <a:ext cx="2495551" cy="232834"/>
        </a:xfrm>
        <a:prstGeom prst="borderCallout1">
          <a:avLst>
            <a:gd name="adj1" fmla="val 37500"/>
            <a:gd name="adj2" fmla="val -98"/>
            <a:gd name="adj3" fmla="val 40590"/>
            <a:gd name="adj4" fmla="val -62988"/>
          </a:avLst>
        </a:prstGeom>
        <a:solidFill>
          <a:schemeClr val="bg1"/>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baseline="0">
              <a:solidFill>
                <a:srgbClr val="FF0000"/>
              </a:solidFill>
              <a:effectLst/>
            </a:rPr>
            <a:t>  </a:t>
          </a:r>
          <a:r>
            <a:rPr lang="ja-JP" altLang="en-US" baseline="0">
              <a:solidFill>
                <a:srgbClr val="FF0000"/>
              </a:solidFill>
              <a:effectLst/>
            </a:rPr>
            <a:t>半角英数字で入力してください</a:t>
          </a:r>
          <a:r>
            <a:rPr lang="ja-JP" altLang="en-US">
              <a:solidFill>
                <a:srgbClr val="FF0000"/>
              </a:solidFill>
              <a:effectLst/>
            </a:rPr>
            <a:t>。</a:t>
          </a:r>
          <a:endParaRPr lang="en-US" altLang="ja-JP">
            <a:solidFill>
              <a:srgbClr val="FF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85724</xdr:colOff>
      <xdr:row>0</xdr:row>
      <xdr:rowOff>56092</xdr:rowOff>
    </xdr:from>
    <xdr:to>
      <xdr:col>12</xdr:col>
      <xdr:colOff>940858</xdr:colOff>
      <xdr:row>0</xdr:row>
      <xdr:rowOff>391584</xdr:rowOff>
    </xdr:to>
    <xdr:sp macro="" textlink="">
      <xdr:nvSpPr>
        <xdr:cNvPr id="7" name="正方形/長方形 6">
          <a:extLst>
            <a:ext uri="{FF2B5EF4-FFF2-40B4-BE49-F238E27FC236}">
              <a16:creationId xmlns:a16="http://schemas.microsoft.com/office/drawing/2014/main" id="{A96AE34E-3BB6-4AB1-AD41-38A2C908B7F4}"/>
            </a:ext>
          </a:extLst>
        </xdr:cNvPr>
        <xdr:cNvSpPr/>
      </xdr:nvSpPr>
      <xdr:spPr bwMode="auto">
        <a:xfrm>
          <a:off x="7494057" y="56092"/>
          <a:ext cx="2051051" cy="335492"/>
        </a:xfrm>
        <a:prstGeom prst="rect">
          <a:avLst/>
        </a:prstGeom>
        <a:solidFill>
          <a:srgbClr val="FF0000">
            <a:alpha val="15000"/>
          </a:srgbClr>
        </a:solid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400" b="1">
              <a:ln w="3175">
                <a:noFill/>
              </a:ln>
              <a:solidFill>
                <a:srgbClr val="FF0000"/>
              </a:solidFill>
              <a:effectLst>
                <a:glow rad="152400">
                  <a:schemeClr val="bg1"/>
                </a:glow>
              </a:effectLst>
            </a:rPr>
            <a:t>記載例</a:t>
          </a:r>
          <a:endParaRPr kumimoji="1" lang="en-US" altLang="ja-JP" sz="1400" b="1">
            <a:ln w="3175">
              <a:noFill/>
            </a:ln>
            <a:solidFill>
              <a:srgbClr val="FF0000"/>
            </a:solidFill>
            <a:effectLst>
              <a:glow rad="152400">
                <a:schemeClr val="bg1"/>
              </a:glow>
            </a:effectLst>
          </a:endParaRPr>
        </a:p>
      </xdr:txBody>
    </xdr:sp>
    <xdr:clientData/>
  </xdr:twoCellAnchor>
  <xdr:twoCellAnchor>
    <xdr:from>
      <xdr:col>11</xdr:col>
      <xdr:colOff>43545</xdr:colOff>
      <xdr:row>13</xdr:row>
      <xdr:rowOff>31748</xdr:rowOff>
    </xdr:from>
    <xdr:to>
      <xdr:col>17</xdr:col>
      <xdr:colOff>719667</xdr:colOff>
      <xdr:row>15</xdr:row>
      <xdr:rowOff>137582</xdr:rowOff>
    </xdr:to>
    <xdr:sp macro="" textlink="">
      <xdr:nvSpPr>
        <xdr:cNvPr id="8" name="吹き出し: 線 7">
          <a:extLst>
            <a:ext uri="{FF2B5EF4-FFF2-40B4-BE49-F238E27FC236}">
              <a16:creationId xmlns:a16="http://schemas.microsoft.com/office/drawing/2014/main" id="{584AD112-9C3E-4FC7-BD59-06032A063408}"/>
            </a:ext>
          </a:extLst>
        </xdr:cNvPr>
        <xdr:cNvSpPr/>
      </xdr:nvSpPr>
      <xdr:spPr bwMode="auto">
        <a:xfrm>
          <a:off x="7578878" y="2476498"/>
          <a:ext cx="6888539" cy="508001"/>
        </a:xfrm>
        <a:prstGeom prst="borderCallout1">
          <a:avLst>
            <a:gd name="adj1" fmla="val -1630"/>
            <a:gd name="adj2" fmla="val 313"/>
            <a:gd name="adj3" fmla="val -299170"/>
            <a:gd name="adj4" fmla="val 30996"/>
          </a:avLst>
        </a:prstGeom>
        <a:solidFill>
          <a:srgbClr val="FFFFFF">
            <a:alpha val="80000"/>
          </a:srgbClr>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solidFill>
                <a:srgbClr val="FF0000"/>
              </a:solidFill>
              <a:effectLst/>
            </a:rPr>
            <a:t>左記予算額のうち、「繰越承認申請書（経理様式８）」を提出し、繰越が認められた場合は繰越額を記載してください。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solidFill>
                <a:srgbClr val="FF0000"/>
              </a:solidFill>
              <a:effectLst/>
            </a:rPr>
            <a:t>繰越額を除いた額で変更契約を行っている場合は、変更契約後の金額を予算額に記載し、繰越額欄は記載不要です。</a:t>
          </a:r>
          <a:endParaRPr lang="ja-JP" altLang="ja-JP" sz="1000">
            <a:solidFill>
              <a:srgbClr val="FF0000"/>
            </a:solidFill>
            <a:effectLst/>
          </a:endParaRPr>
        </a:p>
      </xdr:txBody>
    </xdr:sp>
    <xdr:clientData/>
  </xdr:twoCellAnchor>
  <xdr:twoCellAnchor>
    <xdr:from>
      <xdr:col>11</xdr:col>
      <xdr:colOff>238126</xdr:colOff>
      <xdr:row>33</xdr:row>
      <xdr:rowOff>95250</xdr:rowOff>
    </xdr:from>
    <xdr:to>
      <xdr:col>17</xdr:col>
      <xdr:colOff>371475</xdr:colOff>
      <xdr:row>35</xdr:row>
      <xdr:rowOff>104775</xdr:rowOff>
    </xdr:to>
    <xdr:sp macro="" textlink="">
      <xdr:nvSpPr>
        <xdr:cNvPr id="9" name="吹き出し: 線 8">
          <a:extLst>
            <a:ext uri="{FF2B5EF4-FFF2-40B4-BE49-F238E27FC236}">
              <a16:creationId xmlns:a16="http://schemas.microsoft.com/office/drawing/2014/main" id="{2B43348F-D140-46C6-8E82-E9B138BF7AE8}"/>
            </a:ext>
          </a:extLst>
        </xdr:cNvPr>
        <xdr:cNvSpPr/>
      </xdr:nvSpPr>
      <xdr:spPr bwMode="auto">
        <a:xfrm>
          <a:off x="7762876" y="6524625"/>
          <a:ext cx="6353174" cy="400050"/>
        </a:xfrm>
        <a:prstGeom prst="borderCallout1">
          <a:avLst>
            <a:gd name="adj1" fmla="val -1630"/>
            <a:gd name="adj2" fmla="val 313"/>
            <a:gd name="adj3" fmla="val -45584"/>
            <a:gd name="adj4" fmla="val 104"/>
          </a:avLst>
        </a:prstGeom>
        <a:solidFill>
          <a:schemeClr val="bg1"/>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solidFill>
                <a:srgbClr val="FF0000"/>
              </a:solidFill>
              <a:effectLst/>
            </a:rPr>
            <a:t>「別添１　集計表」シート</a:t>
          </a:r>
          <a:r>
            <a:rPr lang="en-US" altLang="ja-JP" sz="1000">
              <a:solidFill>
                <a:srgbClr val="FF0000"/>
              </a:solidFill>
              <a:effectLst/>
            </a:rPr>
            <a:t>B4</a:t>
          </a:r>
          <a:r>
            <a:rPr lang="ja-JP" altLang="en-US" sz="1000">
              <a:solidFill>
                <a:srgbClr val="FF0000"/>
              </a:solidFill>
              <a:effectLst/>
            </a:rPr>
            <a:t>セル「管理運営機関設置の有無」で「有」とした場合のみ「一般管理費」が表示されます。</a:t>
          </a:r>
          <a:endParaRPr lang="ja-JP" altLang="ja-JP" sz="1000">
            <a:solidFill>
              <a:srgbClr val="FF0000"/>
            </a:solidFill>
            <a:effectLst/>
          </a:endParaRPr>
        </a:p>
      </xdr:txBody>
    </xdr:sp>
    <xdr:clientData/>
  </xdr:twoCellAnchor>
  <xdr:twoCellAnchor>
    <xdr:from>
      <xdr:col>14</xdr:col>
      <xdr:colOff>95249</xdr:colOff>
      <xdr:row>10</xdr:row>
      <xdr:rowOff>52921</xdr:rowOff>
    </xdr:from>
    <xdr:to>
      <xdr:col>17</xdr:col>
      <xdr:colOff>803413</xdr:colOff>
      <xdr:row>12</xdr:row>
      <xdr:rowOff>8282</xdr:rowOff>
    </xdr:to>
    <xdr:sp macro="" textlink="">
      <xdr:nvSpPr>
        <xdr:cNvPr id="5" name="吹き出し: 線 4">
          <a:extLst>
            <a:ext uri="{FF2B5EF4-FFF2-40B4-BE49-F238E27FC236}">
              <a16:creationId xmlns:a16="http://schemas.microsoft.com/office/drawing/2014/main" id="{9F4761E2-8959-4B02-B02B-BECA27082857}"/>
            </a:ext>
          </a:extLst>
        </xdr:cNvPr>
        <xdr:cNvSpPr/>
      </xdr:nvSpPr>
      <xdr:spPr bwMode="auto">
        <a:xfrm>
          <a:off x="10721836" y="2073878"/>
          <a:ext cx="3847273" cy="352926"/>
        </a:xfrm>
        <a:prstGeom prst="borderCallout1">
          <a:avLst>
            <a:gd name="adj1" fmla="val -1630"/>
            <a:gd name="adj2" fmla="val 313"/>
            <a:gd name="adj3" fmla="val -111547"/>
            <a:gd name="adj4" fmla="val 323"/>
          </a:avLst>
        </a:prstGeom>
        <a:solidFill>
          <a:schemeClr val="bg1"/>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solidFill>
                <a:srgbClr val="FF0000"/>
              </a:solidFill>
              <a:effectLst/>
            </a:rPr>
            <a:t>（予算額－繰越額）より精算額が大きい場合は赤字で表示されますので、</a:t>
          </a:r>
          <a:endParaRPr lang="en-US" altLang="ja-JP" sz="1000">
            <a:solidFill>
              <a:srgbClr val="FF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solidFill>
                <a:srgbClr val="FF0000"/>
              </a:solidFill>
              <a:effectLst/>
            </a:rPr>
            <a:t>自己負担額が記載されているか確認をしてください。</a:t>
          </a:r>
          <a:endParaRPr lang="ja-JP" altLang="ja-JP" sz="1000">
            <a:solidFill>
              <a:srgbClr val="FF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13</xdr:col>
      <xdr:colOff>633942</xdr:colOff>
      <xdr:row>18</xdr:row>
      <xdr:rowOff>52916</xdr:rowOff>
    </xdr:from>
    <xdr:ext cx="6115050" cy="920750"/>
    <xdr:sp macro="" textlink="">
      <xdr:nvSpPr>
        <xdr:cNvPr id="6" name="テキスト ボックス 5">
          <a:extLst>
            <a:ext uri="{FF2B5EF4-FFF2-40B4-BE49-F238E27FC236}">
              <a16:creationId xmlns:a16="http://schemas.microsoft.com/office/drawing/2014/main" id="{9508B994-A2D1-4765-B6FA-7AF7D3B46CF5}"/>
            </a:ext>
          </a:extLst>
        </xdr:cNvPr>
        <xdr:cNvSpPr txBox="1"/>
      </xdr:nvSpPr>
      <xdr:spPr>
        <a:xfrm>
          <a:off x="9047692" y="3884083"/>
          <a:ext cx="6115050" cy="920750"/>
        </a:xfrm>
        <a:prstGeom prst="rect">
          <a:avLst/>
        </a:prstGeom>
        <a:solidFill>
          <a:srgbClr val="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en-US" altLang="ja-JP" sz="1100" b="1">
              <a:solidFill>
                <a:srgbClr val="FF0000"/>
              </a:solidFill>
            </a:rPr>
            <a:t>※</a:t>
          </a:r>
          <a:r>
            <a:rPr kumimoji="1" lang="ja-JP" altLang="en-US" sz="1100" b="1">
              <a:solidFill>
                <a:srgbClr val="FF0000"/>
              </a:solidFill>
            </a:rPr>
            <a:t>　委託契約書の「３ 　物品購入計画」により予定された物品及び「備品購入（計画変更）理由書　</a:t>
          </a:r>
          <a:r>
            <a:rPr kumimoji="1" lang="en-US" altLang="ja-JP" sz="1100" b="1">
              <a:solidFill>
                <a:srgbClr val="FF0000"/>
              </a:solidFill>
            </a:rPr>
            <a:t>(</a:t>
          </a:r>
          <a:r>
            <a:rPr kumimoji="1" lang="ja-JP" altLang="en-US" sz="1100" b="1">
              <a:solidFill>
                <a:srgbClr val="FF0000"/>
              </a:solidFill>
            </a:rPr>
            <a:t>経理様式</a:t>
          </a:r>
          <a:r>
            <a:rPr kumimoji="1" lang="en-US" altLang="ja-JP" sz="1100" b="1">
              <a:solidFill>
                <a:srgbClr val="FF0000"/>
              </a:solidFill>
            </a:rPr>
            <a:t>9)</a:t>
          </a:r>
          <a:r>
            <a:rPr kumimoji="1" lang="ja-JP" altLang="en-US" sz="1100" b="1">
              <a:solidFill>
                <a:srgbClr val="FF0000"/>
              </a:solidFill>
            </a:rPr>
            <a:t>」を事業担当課へ提出し事前に了承を得ている物品を記載してください。</a:t>
          </a:r>
          <a:endParaRPr kumimoji="1" lang="en-US" altLang="ja-JP" sz="1100" b="1">
            <a:solidFill>
              <a:srgbClr val="FF0000"/>
            </a:solidFill>
          </a:endParaRPr>
        </a:p>
        <a:p>
          <a:pPr algn="l"/>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　物品購入実績がない場合は、品目欄に「該当なし」と記載してください。</a:t>
          </a:r>
        </a:p>
      </xdr:txBody>
    </xdr:sp>
    <xdr:clientData/>
  </xdr:oneCellAnchor>
  <xdr:twoCellAnchor>
    <xdr:from>
      <xdr:col>13</xdr:col>
      <xdr:colOff>10583</xdr:colOff>
      <xdr:row>13</xdr:row>
      <xdr:rowOff>31750</xdr:rowOff>
    </xdr:from>
    <xdr:to>
      <xdr:col>17</xdr:col>
      <xdr:colOff>698499</xdr:colOff>
      <xdr:row>18</xdr:row>
      <xdr:rowOff>10583</xdr:rowOff>
    </xdr:to>
    <xdr:sp macro="" textlink="">
      <xdr:nvSpPr>
        <xdr:cNvPr id="8" name="吹き出し: 線 7">
          <a:extLst>
            <a:ext uri="{FF2B5EF4-FFF2-40B4-BE49-F238E27FC236}">
              <a16:creationId xmlns:a16="http://schemas.microsoft.com/office/drawing/2014/main" id="{981AC916-24CF-44A3-AA10-FF3BC607EDC7}"/>
            </a:ext>
          </a:extLst>
        </xdr:cNvPr>
        <xdr:cNvSpPr/>
      </xdr:nvSpPr>
      <xdr:spPr bwMode="auto">
        <a:xfrm>
          <a:off x="8424333" y="2857500"/>
          <a:ext cx="4095749" cy="984250"/>
        </a:xfrm>
        <a:prstGeom prst="borderCallout1">
          <a:avLst>
            <a:gd name="adj1" fmla="val 2266"/>
            <a:gd name="adj2" fmla="val 99811"/>
            <a:gd name="adj3" fmla="val -91429"/>
            <a:gd name="adj4" fmla="val 130183"/>
          </a:avLst>
        </a:prstGeom>
        <a:solidFill>
          <a:srgbClr val="FFFFFF"/>
        </a:solidFill>
        <a:ln w="9525" cap="flat" cmpd="sng" algn="ctr">
          <a:solidFill>
            <a:srgbClr val="FF0000"/>
          </a:solidFill>
          <a:prstDash val="solid"/>
          <a:round/>
          <a:headEnd type="none" w="med" len="med"/>
          <a:tailEnd type="arrow" w="med" len="med"/>
        </a:ln>
        <a:effectLst/>
      </xdr:spPr>
      <xdr:txBody>
        <a:bodyPr vertOverflow="clip" wrap="square" lIns="180000"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1">
              <a:solidFill>
                <a:srgbClr val="FF0000"/>
              </a:solidFill>
              <a:effectLst/>
            </a:rPr>
            <a:t>耐用年数は、「委託業務研究実施要領～事務処理関係編～」４．委託費により取得した物品の取扱い　を確認のうえ、入力してください。</a:t>
          </a:r>
          <a:endParaRPr lang="en-US" altLang="ja-JP" sz="1000" b="1">
            <a:solidFill>
              <a:srgbClr val="FF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000" b="1">
            <a:solidFill>
              <a:srgbClr val="FF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1">
              <a:solidFill>
                <a:srgbClr val="FF0000"/>
              </a:solidFill>
              <a:effectLst/>
            </a:rPr>
            <a:t>（処分制限年月日）は、耐⽤年数が経過する⽇の属する年度の末⽇までを記載してください。</a:t>
          </a:r>
          <a:endParaRPr lang="ja-JP" altLang="ja-JP" sz="1000" b="1">
            <a:solidFill>
              <a:srgbClr val="FF0000"/>
            </a:solidFill>
            <a:effectLst/>
          </a:endParaRPr>
        </a:p>
      </xdr:txBody>
    </xdr:sp>
    <xdr:clientData/>
  </xdr:twoCellAnchor>
  <xdr:twoCellAnchor>
    <xdr:from>
      <xdr:col>19</xdr:col>
      <xdr:colOff>123825</xdr:colOff>
      <xdr:row>13</xdr:row>
      <xdr:rowOff>51858</xdr:rowOff>
    </xdr:from>
    <xdr:to>
      <xdr:col>20</xdr:col>
      <xdr:colOff>504825</xdr:colOff>
      <xdr:row>15</xdr:row>
      <xdr:rowOff>128059</xdr:rowOff>
    </xdr:to>
    <xdr:grpSp>
      <xdr:nvGrpSpPr>
        <xdr:cNvPr id="16" name="グループ化 15">
          <a:extLst>
            <a:ext uri="{FF2B5EF4-FFF2-40B4-BE49-F238E27FC236}">
              <a16:creationId xmlns:a16="http://schemas.microsoft.com/office/drawing/2014/main" id="{B1ED674D-3C52-47DC-9F27-34B5D6D928AD}"/>
            </a:ext>
          </a:extLst>
        </xdr:cNvPr>
        <xdr:cNvGrpSpPr/>
      </xdr:nvGrpSpPr>
      <xdr:grpSpPr>
        <a:xfrm>
          <a:off x="13773150" y="2861733"/>
          <a:ext cx="1104900" cy="476251"/>
          <a:chOff x="13487400" y="2419350"/>
          <a:chExt cx="1047750" cy="476251"/>
        </a:xfrm>
      </xdr:grpSpPr>
      <xdr:sp macro="" textlink="">
        <xdr:nvSpPr>
          <xdr:cNvPr id="12" name="吹き出し: 線 11">
            <a:extLst>
              <a:ext uri="{FF2B5EF4-FFF2-40B4-BE49-F238E27FC236}">
                <a16:creationId xmlns:a16="http://schemas.microsoft.com/office/drawing/2014/main" id="{BB879BDD-FA58-417A-AF79-45F935B44A11}"/>
              </a:ext>
            </a:extLst>
          </xdr:cNvPr>
          <xdr:cNvSpPr/>
        </xdr:nvSpPr>
        <xdr:spPr bwMode="auto">
          <a:xfrm>
            <a:off x="13487400" y="2514601"/>
            <a:ext cx="1047750" cy="381000"/>
          </a:xfrm>
          <a:prstGeom prst="borderCallout1">
            <a:avLst>
              <a:gd name="adj1" fmla="val 1714"/>
              <a:gd name="adj2" fmla="val 98349"/>
              <a:gd name="adj3" fmla="val -83233"/>
              <a:gd name="adj4" fmla="val 87430"/>
            </a:avLst>
          </a:prstGeom>
          <a:solidFill>
            <a:schemeClr val="bg1"/>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solidFill>
                  <a:srgbClr val="FF0000"/>
                </a:solidFill>
                <a:effectLst/>
              </a:rPr>
              <a:t> リースは記載不要</a:t>
            </a:r>
            <a:endParaRPr lang="ja-JP" altLang="ja-JP" sz="1000">
              <a:solidFill>
                <a:srgbClr val="FF0000"/>
              </a:solidFill>
              <a:effectLst/>
            </a:endParaRPr>
          </a:p>
        </xdr:txBody>
      </xdr:sp>
      <xdr:cxnSp macro="">
        <xdr:nvCxnSpPr>
          <xdr:cNvPr id="15" name="直線コネクタ 14">
            <a:extLst>
              <a:ext uri="{FF2B5EF4-FFF2-40B4-BE49-F238E27FC236}">
                <a16:creationId xmlns:a16="http://schemas.microsoft.com/office/drawing/2014/main" id="{013A4018-D3CE-4C45-923E-AC87E96289E7}"/>
              </a:ext>
            </a:extLst>
          </xdr:cNvPr>
          <xdr:cNvCxnSpPr>
            <a:stCxn id="12" idx="3"/>
          </xdr:cNvCxnSpPr>
        </xdr:nvCxnSpPr>
        <xdr:spPr bwMode="auto">
          <a:xfrm flipH="1" flipV="1">
            <a:off x="13906500" y="2419350"/>
            <a:ext cx="104775" cy="95251"/>
          </a:xfrm>
          <a:prstGeom prst="line">
            <a:avLst/>
          </a:prstGeom>
          <a:solidFill>
            <a:srgbClr val="FFFFFF"/>
          </a:solidFill>
          <a:ln w="9525" cap="flat" cmpd="sng" algn="ctr">
            <a:solidFill>
              <a:srgbClr val="FF0000"/>
            </a:solidFill>
            <a:prstDash val="solid"/>
            <a:round/>
            <a:headEnd type="none" w="med" len="med"/>
            <a:tailEnd type="arrow" w="med" len="med"/>
          </a:ln>
          <a:effectLst/>
        </xdr:spPr>
      </xdr:cxnSp>
    </xdr:grpSp>
    <xdr:clientData/>
  </xdr:twoCellAnchor>
  <xdr:twoCellAnchor>
    <xdr:from>
      <xdr:col>12</xdr:col>
      <xdr:colOff>64558</xdr:colOff>
      <xdr:row>0</xdr:row>
      <xdr:rowOff>45509</xdr:rowOff>
    </xdr:from>
    <xdr:to>
      <xdr:col>14</xdr:col>
      <xdr:colOff>919692</xdr:colOff>
      <xdr:row>0</xdr:row>
      <xdr:rowOff>190501</xdr:rowOff>
    </xdr:to>
    <xdr:sp macro="" textlink="">
      <xdr:nvSpPr>
        <xdr:cNvPr id="9" name="正方形/長方形 8">
          <a:extLst>
            <a:ext uri="{FF2B5EF4-FFF2-40B4-BE49-F238E27FC236}">
              <a16:creationId xmlns:a16="http://schemas.microsoft.com/office/drawing/2014/main" id="{A36637D4-EF22-4D41-BBDF-A0E296F4DD22}"/>
            </a:ext>
          </a:extLst>
        </xdr:cNvPr>
        <xdr:cNvSpPr/>
      </xdr:nvSpPr>
      <xdr:spPr bwMode="auto">
        <a:xfrm>
          <a:off x="8351308" y="45509"/>
          <a:ext cx="2199217" cy="144992"/>
        </a:xfrm>
        <a:prstGeom prst="rect">
          <a:avLst/>
        </a:prstGeom>
        <a:solidFill>
          <a:srgbClr val="FF0000">
            <a:alpha val="15000"/>
          </a:srgbClr>
        </a:solid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400" b="1">
              <a:ln w="3175">
                <a:noFill/>
              </a:ln>
              <a:solidFill>
                <a:srgbClr val="FF0000"/>
              </a:solidFill>
              <a:effectLst>
                <a:glow rad="152400">
                  <a:schemeClr val="bg1"/>
                </a:glow>
              </a:effectLst>
            </a:rPr>
            <a:t>記載例</a:t>
          </a:r>
          <a:endParaRPr kumimoji="1" lang="en-US" altLang="ja-JP" sz="1400" b="1">
            <a:ln w="3175">
              <a:noFill/>
            </a:ln>
            <a:solidFill>
              <a:srgbClr val="FF0000"/>
            </a:solidFill>
            <a:effectLst>
              <a:glow rad="152400">
                <a:schemeClr val="bg1"/>
              </a:glow>
            </a:effectLst>
          </a:endParaRPr>
        </a:p>
      </xdr:txBody>
    </xdr:sp>
    <xdr:clientData/>
  </xdr:twoCellAnchor>
  <xdr:twoCellAnchor>
    <xdr:from>
      <xdr:col>13</xdr:col>
      <xdr:colOff>169333</xdr:colOff>
      <xdr:row>32</xdr:row>
      <xdr:rowOff>116417</xdr:rowOff>
    </xdr:from>
    <xdr:to>
      <xdr:col>21</xdr:col>
      <xdr:colOff>709083</xdr:colOff>
      <xdr:row>34</xdr:row>
      <xdr:rowOff>190500</xdr:rowOff>
    </xdr:to>
    <xdr:sp macro="" textlink="">
      <xdr:nvSpPr>
        <xdr:cNvPr id="2" name="テキスト ボックス 1">
          <a:extLst>
            <a:ext uri="{FF2B5EF4-FFF2-40B4-BE49-F238E27FC236}">
              <a16:creationId xmlns:a16="http://schemas.microsoft.com/office/drawing/2014/main" id="{36D01192-6C02-4FEF-B4B4-3663A0636AFB}"/>
            </a:ext>
          </a:extLst>
        </xdr:cNvPr>
        <xdr:cNvSpPr txBox="1"/>
      </xdr:nvSpPr>
      <xdr:spPr>
        <a:xfrm>
          <a:off x="8583083" y="6762750"/>
          <a:ext cx="7270750" cy="465667"/>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ctr"/>
        <a:lstStyle/>
        <a:p>
          <a:r>
            <a:rPr kumimoji="1" lang="ja-JP" altLang="en-US" sz="1100" b="1">
              <a:solidFill>
                <a:sysClr val="windowText" lastClr="000000"/>
              </a:solidFill>
            </a:rPr>
            <a:t>注）ファイナンスリースの場合は、「リース物品の利用状況報告書（経理様式</a:t>
          </a:r>
          <a:r>
            <a:rPr kumimoji="1" lang="en-US" altLang="ja-JP" sz="1100" b="1">
              <a:solidFill>
                <a:sysClr val="windowText" lastClr="000000"/>
              </a:solidFill>
            </a:rPr>
            <a:t>15</a:t>
          </a:r>
          <a:r>
            <a:rPr kumimoji="1" lang="ja-JP" altLang="en-US" sz="1100" b="1">
              <a:solidFill>
                <a:sysClr val="windowText" lastClr="000000"/>
              </a:solidFill>
            </a:rPr>
            <a:t>）」をあわせて提出してください。</a:t>
          </a:r>
        </a:p>
      </xdr:txBody>
    </xdr:sp>
    <xdr:clientData/>
  </xdr:twoCellAnchor>
  <xdr:twoCellAnchor>
    <xdr:from>
      <xdr:col>21</xdr:col>
      <xdr:colOff>105834</xdr:colOff>
      <xdr:row>7</xdr:row>
      <xdr:rowOff>158749</xdr:rowOff>
    </xdr:from>
    <xdr:to>
      <xdr:col>23</xdr:col>
      <xdr:colOff>333375</xdr:colOff>
      <xdr:row>9</xdr:row>
      <xdr:rowOff>161924</xdr:rowOff>
    </xdr:to>
    <xdr:sp macro="" textlink="">
      <xdr:nvSpPr>
        <xdr:cNvPr id="3" name="吹き出し: 線 2">
          <a:extLst>
            <a:ext uri="{FF2B5EF4-FFF2-40B4-BE49-F238E27FC236}">
              <a16:creationId xmlns:a16="http://schemas.microsoft.com/office/drawing/2014/main" id="{D20A9DA5-2D5C-4DEC-A1AA-151423381257}"/>
            </a:ext>
          </a:extLst>
        </xdr:cNvPr>
        <xdr:cNvSpPr/>
      </xdr:nvSpPr>
      <xdr:spPr bwMode="auto">
        <a:xfrm>
          <a:off x="15260109" y="1768474"/>
          <a:ext cx="1513416" cy="403225"/>
        </a:xfrm>
        <a:prstGeom prst="borderCallout1">
          <a:avLst>
            <a:gd name="adj1" fmla="val 4968"/>
            <a:gd name="adj2" fmla="val -189"/>
            <a:gd name="adj3" fmla="val -40077"/>
            <a:gd name="adj4" fmla="val 9766"/>
          </a:avLst>
        </a:prstGeom>
        <a:solidFill>
          <a:srgbClr val="FFFFFF"/>
        </a:solidFill>
        <a:ln w="9525" cap="flat" cmpd="sng" algn="ctr">
          <a:solidFill>
            <a:srgbClr val="FF0000"/>
          </a:solidFill>
          <a:prstDash val="solid"/>
          <a:round/>
          <a:headEnd type="none" w="med" len="med"/>
          <a:tailEnd type="arrow" w="med" len="med"/>
        </a:ln>
        <a:effectLst/>
      </xdr:spPr>
      <xdr:txBody>
        <a:bodyPr vertOverflow="clip" wrap="square" lIns="180000"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a:solidFill>
                <a:srgbClr val="FF0000"/>
              </a:solidFill>
              <a:effectLst/>
            </a:rPr>
            <a:t>帳簿に記載の納品日を記載してください。</a:t>
          </a:r>
          <a:endParaRPr lang="ja-JP" altLang="ja-JP" sz="1000" b="0">
            <a:solidFill>
              <a:srgbClr val="FF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11</xdr:col>
      <xdr:colOff>942975</xdr:colOff>
      <xdr:row>21</xdr:row>
      <xdr:rowOff>76200</xdr:rowOff>
    </xdr:from>
    <xdr:ext cx="4973955" cy="275717"/>
    <xdr:sp macro="" textlink="">
      <xdr:nvSpPr>
        <xdr:cNvPr id="7" name="テキスト ボックス 6">
          <a:extLst>
            <a:ext uri="{FF2B5EF4-FFF2-40B4-BE49-F238E27FC236}">
              <a16:creationId xmlns:a16="http://schemas.microsoft.com/office/drawing/2014/main" id="{DB247CDD-530D-4772-9354-84CD61D7E022}"/>
            </a:ext>
          </a:extLst>
        </xdr:cNvPr>
        <xdr:cNvSpPr txBox="1"/>
      </xdr:nvSpPr>
      <xdr:spPr>
        <a:xfrm>
          <a:off x="8810625" y="4286250"/>
          <a:ext cx="4973955"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FF0000"/>
              </a:solidFill>
            </a:rPr>
            <a:t>※</a:t>
          </a:r>
          <a:r>
            <a:rPr kumimoji="1" lang="ja-JP" altLang="en-US" sz="1100" b="1">
              <a:solidFill>
                <a:srgbClr val="FF0000"/>
              </a:solidFill>
            </a:rPr>
            <a:t>　取得した試作品がない場合は、試作品欄に「該当なし」と記載してください。</a:t>
          </a:r>
        </a:p>
      </xdr:txBody>
    </xdr:sp>
    <xdr:clientData/>
  </xdr:oneCellAnchor>
  <xdr:twoCellAnchor>
    <xdr:from>
      <xdr:col>12</xdr:col>
      <xdr:colOff>542925</xdr:colOff>
      <xdr:row>16</xdr:row>
      <xdr:rowOff>114300</xdr:rowOff>
    </xdr:from>
    <xdr:to>
      <xdr:col>15</xdr:col>
      <xdr:colOff>398992</xdr:colOff>
      <xdr:row>19</xdr:row>
      <xdr:rowOff>47625</xdr:rowOff>
    </xdr:to>
    <xdr:sp macro="" textlink="">
      <xdr:nvSpPr>
        <xdr:cNvPr id="8" name="吹き出し: 線 7">
          <a:extLst>
            <a:ext uri="{FF2B5EF4-FFF2-40B4-BE49-F238E27FC236}">
              <a16:creationId xmlns:a16="http://schemas.microsoft.com/office/drawing/2014/main" id="{10151355-1B88-44F3-A9EA-D51D800FEB70}"/>
            </a:ext>
          </a:extLst>
        </xdr:cNvPr>
        <xdr:cNvSpPr/>
      </xdr:nvSpPr>
      <xdr:spPr bwMode="auto">
        <a:xfrm>
          <a:off x="9925050" y="3324225"/>
          <a:ext cx="3523192" cy="533400"/>
        </a:xfrm>
        <a:prstGeom prst="borderCallout1">
          <a:avLst>
            <a:gd name="adj1" fmla="val 2266"/>
            <a:gd name="adj2" fmla="val 99811"/>
            <a:gd name="adj3" fmla="val -92260"/>
            <a:gd name="adj4" fmla="val 116515"/>
          </a:avLst>
        </a:prstGeom>
        <a:solidFill>
          <a:schemeClr val="bg1"/>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solidFill>
                <a:srgbClr val="FF0000"/>
              </a:solidFill>
              <a:effectLst/>
            </a:rPr>
            <a:t>事業終了時に、解体・撤去等により処分する場合は、「無」と記載してください。</a:t>
          </a:r>
          <a:endParaRPr lang="ja-JP" altLang="ja-JP" sz="1000">
            <a:solidFill>
              <a:srgbClr val="FF0000"/>
            </a:solidFill>
            <a:effectLst/>
          </a:endParaRPr>
        </a:p>
      </xdr:txBody>
    </xdr:sp>
    <xdr:clientData/>
  </xdr:twoCellAnchor>
  <xdr:twoCellAnchor>
    <xdr:from>
      <xdr:col>10</xdr:col>
      <xdr:colOff>75140</xdr:colOff>
      <xdr:row>0</xdr:row>
      <xdr:rowOff>31750</xdr:rowOff>
    </xdr:from>
    <xdr:to>
      <xdr:col>12</xdr:col>
      <xdr:colOff>1217082</xdr:colOff>
      <xdr:row>1</xdr:row>
      <xdr:rowOff>0</xdr:rowOff>
    </xdr:to>
    <xdr:sp macro="" textlink="">
      <xdr:nvSpPr>
        <xdr:cNvPr id="5" name="正方形/長方形 4">
          <a:extLst>
            <a:ext uri="{FF2B5EF4-FFF2-40B4-BE49-F238E27FC236}">
              <a16:creationId xmlns:a16="http://schemas.microsoft.com/office/drawing/2014/main" id="{CC363E2B-B7C9-41C9-82F8-99669803846B}"/>
            </a:ext>
          </a:extLst>
        </xdr:cNvPr>
        <xdr:cNvSpPr/>
      </xdr:nvSpPr>
      <xdr:spPr bwMode="auto">
        <a:xfrm>
          <a:off x="8086723" y="31750"/>
          <a:ext cx="2782359" cy="169333"/>
        </a:xfrm>
        <a:prstGeom prst="rect">
          <a:avLst/>
        </a:prstGeom>
        <a:solidFill>
          <a:srgbClr val="FF0000">
            <a:alpha val="15000"/>
          </a:srgbClr>
        </a:solid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400" b="1">
              <a:ln w="3175">
                <a:noFill/>
              </a:ln>
              <a:solidFill>
                <a:srgbClr val="FF0000"/>
              </a:solidFill>
              <a:effectLst>
                <a:glow rad="152400">
                  <a:schemeClr val="bg1"/>
                </a:glow>
              </a:effectLst>
            </a:rPr>
            <a:t>記載例</a:t>
          </a:r>
          <a:endParaRPr kumimoji="1" lang="en-US" altLang="ja-JP" sz="1400" b="1">
            <a:ln w="3175">
              <a:noFill/>
            </a:ln>
            <a:solidFill>
              <a:srgbClr val="FF0000"/>
            </a:solidFill>
            <a:effectLst>
              <a:glow rad="152400">
                <a:schemeClr val="bg1"/>
              </a:glow>
            </a:effectLst>
          </a:endParaRPr>
        </a:p>
      </xdr:txBody>
    </xdr:sp>
    <xdr:clientData/>
  </xdr:twoCellAnchor>
  <xdr:twoCellAnchor>
    <xdr:from>
      <xdr:col>11</xdr:col>
      <xdr:colOff>1270001</xdr:colOff>
      <xdr:row>7</xdr:row>
      <xdr:rowOff>105833</xdr:rowOff>
    </xdr:from>
    <xdr:to>
      <xdr:col>11</xdr:col>
      <xdr:colOff>1407584</xdr:colOff>
      <xdr:row>11</xdr:row>
      <xdr:rowOff>52917</xdr:rowOff>
    </xdr:to>
    <xdr:sp macro="" textlink="">
      <xdr:nvSpPr>
        <xdr:cNvPr id="2" name="左中かっこ 1">
          <a:extLst>
            <a:ext uri="{FF2B5EF4-FFF2-40B4-BE49-F238E27FC236}">
              <a16:creationId xmlns:a16="http://schemas.microsoft.com/office/drawing/2014/main" id="{1EA090C7-42A7-4CE8-B620-D7C27D96CD65}"/>
            </a:ext>
          </a:extLst>
        </xdr:cNvPr>
        <xdr:cNvSpPr/>
      </xdr:nvSpPr>
      <xdr:spPr bwMode="auto">
        <a:xfrm>
          <a:off x="9408584" y="2010833"/>
          <a:ext cx="137583" cy="751417"/>
        </a:xfrm>
        <a:prstGeom prst="leftBrace">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11</xdr:col>
      <xdr:colOff>687917</xdr:colOff>
      <xdr:row>8</xdr:row>
      <xdr:rowOff>137583</xdr:rowOff>
    </xdr:from>
    <xdr:ext cx="518583" cy="296334"/>
    <xdr:sp macro="" textlink="">
      <xdr:nvSpPr>
        <xdr:cNvPr id="9" name="テキスト ボックス 8">
          <a:extLst>
            <a:ext uri="{FF2B5EF4-FFF2-40B4-BE49-F238E27FC236}">
              <a16:creationId xmlns:a16="http://schemas.microsoft.com/office/drawing/2014/main" id="{50E0741A-98DC-43B1-B94F-33DA766D1774}"/>
            </a:ext>
          </a:extLst>
        </xdr:cNvPr>
        <xdr:cNvSpPr txBox="1"/>
      </xdr:nvSpPr>
      <xdr:spPr>
        <a:xfrm>
          <a:off x="8826500" y="2243666"/>
          <a:ext cx="518583" cy="296334"/>
        </a:xfrm>
        <a:prstGeom prst="rect">
          <a:avLst/>
        </a:prstGeom>
        <a:noFill/>
        <a:ln w="127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0">
              <a:solidFill>
                <a:srgbClr val="FF0000"/>
              </a:solidFill>
            </a:rPr>
            <a:t>内訳</a:t>
          </a:r>
        </a:p>
      </xdr:txBody>
    </xdr:sp>
    <xdr:clientData/>
  </xdr:oneCellAnchor>
  <xdr:twoCellAnchor>
    <xdr:from>
      <xdr:col>14</xdr:col>
      <xdr:colOff>645584</xdr:colOff>
      <xdr:row>24</xdr:row>
      <xdr:rowOff>31751</xdr:rowOff>
    </xdr:from>
    <xdr:to>
      <xdr:col>16</xdr:col>
      <xdr:colOff>275167</xdr:colOff>
      <xdr:row>26</xdr:row>
      <xdr:rowOff>1</xdr:rowOff>
    </xdr:to>
    <xdr:sp macro="" textlink="">
      <xdr:nvSpPr>
        <xdr:cNvPr id="10" name="吹き出し: 線 9">
          <a:extLst>
            <a:ext uri="{FF2B5EF4-FFF2-40B4-BE49-F238E27FC236}">
              <a16:creationId xmlns:a16="http://schemas.microsoft.com/office/drawing/2014/main" id="{970BC83F-3F78-4EF6-8189-C0D2BFC69FF8}"/>
            </a:ext>
          </a:extLst>
        </xdr:cNvPr>
        <xdr:cNvSpPr/>
      </xdr:nvSpPr>
      <xdr:spPr bwMode="auto">
        <a:xfrm>
          <a:off x="12710584" y="5355168"/>
          <a:ext cx="1661583" cy="370416"/>
        </a:xfrm>
        <a:prstGeom prst="borderCallout1">
          <a:avLst>
            <a:gd name="adj1" fmla="val 48719"/>
            <a:gd name="adj2" fmla="val -780"/>
            <a:gd name="adj3" fmla="val 75742"/>
            <a:gd name="adj4" fmla="val -35096"/>
          </a:avLst>
        </a:prstGeom>
        <a:solidFill>
          <a:schemeClr val="bg1"/>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000">
              <a:solidFill>
                <a:srgbClr val="FF0000"/>
              </a:solidFill>
              <a:effectLst/>
            </a:rPr>
            <a:t>合計額を記載してください。</a:t>
          </a:r>
          <a:endParaRPr lang="ja-JP" altLang="ja-JP" sz="1000">
            <a:solidFill>
              <a:srgbClr val="FF0000"/>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583407</xdr:colOff>
      <xdr:row>0</xdr:row>
      <xdr:rowOff>42334</xdr:rowOff>
    </xdr:from>
    <xdr:to>
      <xdr:col>30</xdr:col>
      <xdr:colOff>709084</xdr:colOff>
      <xdr:row>2</xdr:row>
      <xdr:rowOff>116416</xdr:rowOff>
    </xdr:to>
    <xdr:sp macro="" textlink="">
      <xdr:nvSpPr>
        <xdr:cNvPr id="2" name="吹き出し: 線 1">
          <a:extLst>
            <a:ext uri="{FF2B5EF4-FFF2-40B4-BE49-F238E27FC236}">
              <a16:creationId xmlns:a16="http://schemas.microsoft.com/office/drawing/2014/main" id="{85DB4593-D442-4781-BABD-6FB300257555}"/>
            </a:ext>
          </a:extLst>
        </xdr:cNvPr>
        <xdr:cNvSpPr/>
      </xdr:nvSpPr>
      <xdr:spPr bwMode="auto">
        <a:xfrm>
          <a:off x="21792407" y="42334"/>
          <a:ext cx="4867010" cy="444499"/>
        </a:xfrm>
        <a:prstGeom prst="borderCallout1">
          <a:avLst>
            <a:gd name="adj1" fmla="val 58975"/>
            <a:gd name="adj2" fmla="val 603"/>
            <a:gd name="adj3" fmla="val 115309"/>
            <a:gd name="adj4" fmla="val -3221"/>
          </a:avLst>
        </a:prstGeom>
        <a:solidFill>
          <a:srgbClr val="FFFFFF">
            <a:alpha val="80000"/>
          </a:srgbClr>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a:solidFill>
                <a:srgbClr val="FF0000"/>
              </a:solidFill>
              <a:effectLst/>
            </a:rPr>
            <a:t>※</a:t>
          </a:r>
          <a:r>
            <a:rPr lang="ja-JP" altLang="en-US" sz="1200">
              <a:solidFill>
                <a:srgbClr val="FF0000"/>
              </a:solidFill>
              <a:effectLst/>
            </a:rPr>
            <a:t>研究管理運営機関を設置した場合は「有」を選択してください。</a:t>
          </a:r>
          <a:endParaRPr lang="en-US" altLang="ja-JP" sz="1200">
            <a:solidFill>
              <a:srgbClr val="FF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a:solidFill>
                <a:srgbClr val="FF0000"/>
              </a:solidFill>
              <a:effectLst/>
            </a:rPr>
            <a:t>ただし、研究管理運営機関でない構成員は、選択する必要はありません</a:t>
          </a:r>
          <a:r>
            <a:rPr lang="ja-JP" altLang="en-US" sz="1000">
              <a:solidFill>
                <a:srgbClr val="FF0000"/>
              </a:solidFill>
              <a:effectLst/>
            </a:rPr>
            <a:t>。</a:t>
          </a:r>
          <a:endParaRPr lang="ja-JP" altLang="ja-JP" sz="1000">
            <a:solidFill>
              <a:srgbClr val="FF0000"/>
            </a:solidFill>
            <a:effectLst/>
          </a:endParaRPr>
        </a:p>
      </xdr:txBody>
    </xdr:sp>
    <xdr:clientData/>
  </xdr:twoCellAnchor>
  <xdr:twoCellAnchor>
    <xdr:from>
      <xdr:col>23</xdr:col>
      <xdr:colOff>47625</xdr:colOff>
      <xdr:row>0</xdr:row>
      <xdr:rowOff>47625</xdr:rowOff>
    </xdr:from>
    <xdr:to>
      <xdr:col>24</xdr:col>
      <xdr:colOff>401109</xdr:colOff>
      <xdr:row>0</xdr:row>
      <xdr:rowOff>383117</xdr:rowOff>
    </xdr:to>
    <xdr:sp macro="" textlink="">
      <xdr:nvSpPr>
        <xdr:cNvPr id="3" name="正方形/長方形 2">
          <a:extLst>
            <a:ext uri="{FF2B5EF4-FFF2-40B4-BE49-F238E27FC236}">
              <a16:creationId xmlns:a16="http://schemas.microsoft.com/office/drawing/2014/main" id="{C0D4E59E-0C8B-4F0C-8DD7-AB7A89C02119}"/>
            </a:ext>
          </a:extLst>
        </xdr:cNvPr>
        <xdr:cNvSpPr/>
      </xdr:nvSpPr>
      <xdr:spPr bwMode="auto">
        <a:xfrm>
          <a:off x="18835688" y="47625"/>
          <a:ext cx="2782359" cy="335492"/>
        </a:xfrm>
        <a:prstGeom prst="rect">
          <a:avLst/>
        </a:prstGeom>
        <a:solidFill>
          <a:srgbClr val="FF0000">
            <a:alpha val="15000"/>
          </a:srgbClr>
        </a:solid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400" b="1">
              <a:ln w="3175">
                <a:noFill/>
              </a:ln>
              <a:solidFill>
                <a:srgbClr val="FF0000"/>
              </a:solidFill>
              <a:effectLst>
                <a:glow rad="152400">
                  <a:schemeClr val="bg1"/>
                </a:glow>
              </a:effectLst>
            </a:rPr>
            <a:t>記載例</a:t>
          </a:r>
          <a:endParaRPr kumimoji="1" lang="en-US" altLang="ja-JP" sz="1400" b="1">
            <a:ln w="3175">
              <a:noFill/>
            </a:ln>
            <a:solidFill>
              <a:srgbClr val="FF0000"/>
            </a:solidFill>
            <a:effectLst>
              <a:glow rad="152400">
                <a:schemeClr val="bg1"/>
              </a:glow>
            </a:effectLst>
          </a:endParaRPr>
        </a:p>
      </xdr:txBody>
    </xdr:sp>
    <xdr:clientData/>
  </xdr:twoCellAnchor>
  <xdr:twoCellAnchor>
    <xdr:from>
      <xdr:col>25</xdr:col>
      <xdr:colOff>838729</xdr:colOff>
      <xdr:row>4</xdr:row>
      <xdr:rowOff>84667</xdr:rowOff>
    </xdr:from>
    <xdr:to>
      <xdr:col>32</xdr:col>
      <xdr:colOff>1026583</xdr:colOff>
      <xdr:row>7</xdr:row>
      <xdr:rowOff>137583</xdr:rowOff>
    </xdr:to>
    <xdr:sp macro="" textlink="">
      <xdr:nvSpPr>
        <xdr:cNvPr id="4" name="吹き出し: 線 3">
          <a:extLst>
            <a:ext uri="{FF2B5EF4-FFF2-40B4-BE49-F238E27FC236}">
              <a16:creationId xmlns:a16="http://schemas.microsoft.com/office/drawing/2014/main" id="{E5D9D56A-711B-47C7-948E-D86EADFB35E1}"/>
            </a:ext>
          </a:extLst>
        </xdr:cNvPr>
        <xdr:cNvSpPr/>
      </xdr:nvSpPr>
      <xdr:spPr bwMode="auto">
        <a:xfrm>
          <a:off x="22820312" y="846667"/>
          <a:ext cx="5797021" cy="433916"/>
        </a:xfrm>
        <a:prstGeom prst="borderCallout1">
          <a:avLst>
            <a:gd name="adj1" fmla="val 58975"/>
            <a:gd name="adj2" fmla="val 603"/>
            <a:gd name="adj3" fmla="val 6006"/>
            <a:gd name="adj4" fmla="val -14812"/>
          </a:avLst>
        </a:prstGeom>
        <a:solidFill>
          <a:srgbClr val="FFFFFF">
            <a:alpha val="80000"/>
          </a:srgbClr>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a:solidFill>
                <a:srgbClr val="FF0000"/>
              </a:solidFill>
              <a:effectLst/>
            </a:rPr>
            <a:t>※</a:t>
          </a:r>
          <a:r>
            <a:rPr lang="ja-JP" altLang="en-US" sz="1200">
              <a:solidFill>
                <a:srgbClr val="FF0000"/>
              </a:solidFill>
              <a:effectLst/>
            </a:rPr>
            <a:t>事前に「繰越承認申請書（経理様式８）」を提出し、繰越が認められた場合は「有」を選択してください。</a:t>
          </a:r>
          <a:endParaRPr lang="ja-JP" altLang="ja-JP" sz="1000">
            <a:solidFill>
              <a:srgbClr val="FF0000"/>
            </a:solidFill>
            <a:effectLst/>
          </a:endParaRPr>
        </a:p>
      </xdr:txBody>
    </xdr:sp>
    <xdr:clientData/>
  </xdr:twoCellAnchor>
  <xdr:twoCellAnchor>
    <xdr:from>
      <xdr:col>25</xdr:col>
      <xdr:colOff>35718</xdr:colOff>
      <xdr:row>12</xdr:row>
      <xdr:rowOff>95251</xdr:rowOff>
    </xdr:from>
    <xdr:to>
      <xdr:col>25</xdr:col>
      <xdr:colOff>359568</xdr:colOff>
      <xdr:row>35</xdr:row>
      <xdr:rowOff>190500</xdr:rowOff>
    </xdr:to>
    <xdr:sp macro="" textlink="">
      <xdr:nvSpPr>
        <xdr:cNvPr id="5" name="右中かっこ 4">
          <a:extLst>
            <a:ext uri="{FF2B5EF4-FFF2-40B4-BE49-F238E27FC236}">
              <a16:creationId xmlns:a16="http://schemas.microsoft.com/office/drawing/2014/main" id="{1F139698-ADA6-41C2-867B-1FDA8A15EFD0}"/>
            </a:ext>
          </a:extLst>
        </xdr:cNvPr>
        <xdr:cNvSpPr/>
      </xdr:nvSpPr>
      <xdr:spPr bwMode="auto">
        <a:xfrm>
          <a:off x="22026562" y="2393157"/>
          <a:ext cx="323850" cy="5072062"/>
        </a:xfrm>
        <a:prstGeom prst="rightBrace">
          <a:avLst>
            <a:gd name="adj1" fmla="val 31862"/>
            <a:gd name="adj2" fmla="val 24773"/>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25</xdr:col>
      <xdr:colOff>500062</xdr:colOff>
      <xdr:row>14</xdr:row>
      <xdr:rowOff>225250</xdr:rowOff>
    </xdr:from>
    <xdr:ext cx="3309937" cy="1517826"/>
    <xdr:sp macro="" textlink="">
      <xdr:nvSpPr>
        <xdr:cNvPr id="7" name="テキスト ボックス 6">
          <a:extLst>
            <a:ext uri="{FF2B5EF4-FFF2-40B4-BE49-F238E27FC236}">
              <a16:creationId xmlns:a16="http://schemas.microsoft.com/office/drawing/2014/main" id="{88B3B6F9-1F01-4EE8-AA26-7CB47A87753D}"/>
            </a:ext>
          </a:extLst>
        </xdr:cNvPr>
        <xdr:cNvSpPr txBox="1"/>
      </xdr:nvSpPr>
      <xdr:spPr>
        <a:xfrm>
          <a:off x="22436137" y="3063700"/>
          <a:ext cx="3309937" cy="1517826"/>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ja-JP" sz="1100" b="1">
              <a:solidFill>
                <a:srgbClr val="FF0000"/>
              </a:solidFill>
              <a:effectLst/>
              <a:latin typeface="+mn-lt"/>
              <a:ea typeface="+mn-ea"/>
              <a:cs typeface="+mn-cs"/>
            </a:rPr>
            <a:t>黄色セルに精算額を入力してください。</a:t>
          </a:r>
          <a:endParaRPr lang="ja-JP" altLang="ja-JP" sz="1400">
            <a:solidFill>
              <a:srgbClr val="FF0000"/>
            </a:solidFill>
            <a:effectLst/>
          </a:endParaRPr>
        </a:p>
        <a:p>
          <a:r>
            <a:rPr kumimoji="1" lang="ja-JP" altLang="ja-JP" sz="1100" b="1">
              <a:solidFill>
                <a:srgbClr val="FF0000"/>
              </a:solidFill>
              <a:effectLst/>
              <a:latin typeface="+mn-lt"/>
              <a:ea typeface="+mn-ea"/>
              <a:cs typeface="+mn-cs"/>
            </a:rPr>
            <a:t>青色セルは自動計算されます。</a:t>
          </a:r>
          <a:endParaRPr lang="ja-JP" altLang="ja-JP" sz="1400">
            <a:solidFill>
              <a:srgbClr val="FF0000"/>
            </a:solidFill>
            <a:effectLst/>
          </a:endParaRPr>
        </a:p>
        <a:p>
          <a:r>
            <a:rPr kumimoji="1" lang="ja-JP" altLang="ja-JP" sz="1100" b="1">
              <a:solidFill>
                <a:srgbClr val="FF0000"/>
              </a:solidFill>
              <a:effectLst/>
              <a:latin typeface="+mn-lt"/>
              <a:ea typeface="+mn-ea"/>
              <a:cs typeface="+mn-cs"/>
            </a:rPr>
            <a:t>桃色セルは、間接経費の割合が積算時の比率を超えた場合「見直し」と表示されますので、精算額を確認してください。</a:t>
          </a:r>
          <a:endParaRPr lang="ja-JP" altLang="ja-JP" sz="1400">
            <a:solidFill>
              <a:srgbClr val="FF0000"/>
            </a:solidFill>
            <a:effectLst/>
          </a:endParaRPr>
        </a:p>
        <a:p>
          <a:r>
            <a:rPr kumimoji="1" lang="ja-JP" altLang="ja-JP" sz="1100" b="1">
              <a:solidFill>
                <a:srgbClr val="FF0000"/>
              </a:solidFill>
              <a:effectLst/>
              <a:latin typeface="+mn-lt"/>
              <a:ea typeface="+mn-ea"/>
              <a:cs typeface="+mn-cs"/>
            </a:rPr>
            <a:t>積算時の比率以内だと「</a:t>
          </a:r>
          <a:r>
            <a:rPr kumimoji="1" lang="en-US" altLang="ja-JP" sz="1100" b="1">
              <a:solidFill>
                <a:srgbClr val="FF0000"/>
              </a:solidFill>
              <a:effectLst/>
              <a:latin typeface="+mn-lt"/>
              <a:ea typeface="+mn-ea"/>
              <a:cs typeface="+mn-cs"/>
            </a:rPr>
            <a:t>OK</a:t>
          </a:r>
          <a:r>
            <a:rPr kumimoji="1" lang="ja-JP" altLang="ja-JP" sz="1100" b="1">
              <a:solidFill>
                <a:srgbClr val="FF0000"/>
              </a:solidFill>
              <a:effectLst/>
              <a:latin typeface="+mn-lt"/>
              <a:ea typeface="+mn-ea"/>
              <a:cs typeface="+mn-cs"/>
            </a:rPr>
            <a:t>」と表示されます。</a:t>
          </a:r>
          <a:endParaRPr lang="ja-JP" altLang="ja-JP" sz="1400">
            <a:solidFill>
              <a:srgbClr val="FF0000"/>
            </a:solidFill>
            <a:effectLst/>
          </a:endParaRPr>
        </a:p>
      </xdr:txBody>
    </xdr:sp>
    <xdr:clientData/>
  </xdr:oneCellAnchor>
  <xdr:oneCellAnchor>
    <xdr:from>
      <xdr:col>25</xdr:col>
      <xdr:colOff>35718</xdr:colOff>
      <xdr:row>11</xdr:row>
      <xdr:rowOff>47624</xdr:rowOff>
    </xdr:from>
    <xdr:ext cx="4012702" cy="275717"/>
    <xdr:sp macro="" textlink="">
      <xdr:nvSpPr>
        <xdr:cNvPr id="8" name="テキスト ボックス 7">
          <a:extLst>
            <a:ext uri="{FF2B5EF4-FFF2-40B4-BE49-F238E27FC236}">
              <a16:creationId xmlns:a16="http://schemas.microsoft.com/office/drawing/2014/main" id="{287C95EB-787C-4C4E-B897-CBF3CB840495}"/>
            </a:ext>
          </a:extLst>
        </xdr:cNvPr>
        <xdr:cNvSpPr txBox="1"/>
      </xdr:nvSpPr>
      <xdr:spPr>
        <a:xfrm>
          <a:off x="22017301" y="2196041"/>
          <a:ext cx="4012702"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rgbClr val="FF0000"/>
              </a:solidFill>
            </a:rPr>
            <a:t>※</a:t>
          </a:r>
          <a:r>
            <a:rPr kumimoji="1" lang="ja-JP" altLang="en-US" sz="1100" b="1">
              <a:solidFill>
                <a:srgbClr val="FF0000"/>
              </a:solidFill>
            </a:rPr>
            <a:t>構成員名（代表機関としての構成員を含む）を記載してください</a:t>
          </a:r>
        </a:p>
      </xdr:txBody>
    </xdr:sp>
    <xdr:clientData/>
  </xdr:oneCellAnchor>
  <xdr:oneCellAnchor>
    <xdr:from>
      <xdr:col>25</xdr:col>
      <xdr:colOff>47625</xdr:colOff>
      <xdr:row>53</xdr:row>
      <xdr:rowOff>59531</xdr:rowOff>
    </xdr:from>
    <xdr:ext cx="2746842" cy="275717"/>
    <xdr:sp macro="" textlink="">
      <xdr:nvSpPr>
        <xdr:cNvPr id="10" name="テキスト ボックス 9">
          <a:extLst>
            <a:ext uri="{FF2B5EF4-FFF2-40B4-BE49-F238E27FC236}">
              <a16:creationId xmlns:a16="http://schemas.microsoft.com/office/drawing/2014/main" id="{E5A9A769-906F-4FD5-A260-1162682205C8}"/>
            </a:ext>
          </a:extLst>
        </xdr:cNvPr>
        <xdr:cNvSpPr txBox="1"/>
      </xdr:nvSpPr>
      <xdr:spPr>
        <a:xfrm>
          <a:off x="22038469" y="10656094"/>
          <a:ext cx="2746842"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精算額の表の構成員名から転記されます。</a:t>
          </a:r>
        </a:p>
      </xdr:txBody>
    </xdr:sp>
    <xdr:clientData/>
  </xdr:oneCellAnchor>
  <xdr:oneCellAnchor>
    <xdr:from>
      <xdr:col>25</xdr:col>
      <xdr:colOff>23813</xdr:colOff>
      <xdr:row>66</xdr:row>
      <xdr:rowOff>47625</xdr:rowOff>
    </xdr:from>
    <xdr:ext cx="2746842" cy="275717"/>
    <xdr:sp macro="" textlink="">
      <xdr:nvSpPr>
        <xdr:cNvPr id="11" name="テキスト ボックス 10">
          <a:extLst>
            <a:ext uri="{FF2B5EF4-FFF2-40B4-BE49-F238E27FC236}">
              <a16:creationId xmlns:a16="http://schemas.microsoft.com/office/drawing/2014/main" id="{CF48A33D-7D3E-4F9E-8864-795F18E09B7B}"/>
            </a:ext>
          </a:extLst>
        </xdr:cNvPr>
        <xdr:cNvSpPr txBox="1"/>
      </xdr:nvSpPr>
      <xdr:spPr>
        <a:xfrm>
          <a:off x="22014657" y="13620750"/>
          <a:ext cx="2746842"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精算額の表の構成員名から転記されます。</a:t>
          </a:r>
        </a:p>
      </xdr:txBody>
    </xdr:sp>
    <xdr:clientData/>
  </xdr:oneCellAnchor>
  <xdr:twoCellAnchor>
    <xdr:from>
      <xdr:col>24</xdr:col>
      <xdr:colOff>773905</xdr:colOff>
      <xdr:row>67</xdr:row>
      <xdr:rowOff>59531</xdr:rowOff>
    </xdr:from>
    <xdr:to>
      <xdr:col>25</xdr:col>
      <xdr:colOff>323849</xdr:colOff>
      <xdr:row>88</xdr:row>
      <xdr:rowOff>183356</xdr:rowOff>
    </xdr:to>
    <xdr:sp macro="" textlink="">
      <xdr:nvSpPr>
        <xdr:cNvPr id="12" name="右中かっこ 11">
          <a:extLst>
            <a:ext uri="{FF2B5EF4-FFF2-40B4-BE49-F238E27FC236}">
              <a16:creationId xmlns:a16="http://schemas.microsoft.com/office/drawing/2014/main" id="{22D9984B-FC71-4AC7-B0D5-9D04C5105524}"/>
            </a:ext>
          </a:extLst>
        </xdr:cNvPr>
        <xdr:cNvSpPr/>
      </xdr:nvSpPr>
      <xdr:spPr bwMode="auto">
        <a:xfrm>
          <a:off x="21990843" y="14013656"/>
          <a:ext cx="323850" cy="4874419"/>
        </a:xfrm>
        <a:prstGeom prst="rightBrace">
          <a:avLst>
            <a:gd name="adj1" fmla="val 31862"/>
            <a:gd name="adj2" fmla="val 17513"/>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25</xdr:col>
      <xdr:colOff>380999</xdr:colOff>
      <xdr:row>70</xdr:row>
      <xdr:rowOff>23813</xdr:rowOff>
    </xdr:from>
    <xdr:ext cx="3600450" cy="752765"/>
    <xdr:sp macro="" textlink="">
      <xdr:nvSpPr>
        <xdr:cNvPr id="13" name="テキスト ボックス 12">
          <a:extLst>
            <a:ext uri="{FF2B5EF4-FFF2-40B4-BE49-F238E27FC236}">
              <a16:creationId xmlns:a16="http://schemas.microsoft.com/office/drawing/2014/main" id="{3F00EBF7-4FDB-4F19-93F4-E6E2C553B7B7}"/>
            </a:ext>
          </a:extLst>
        </xdr:cNvPr>
        <xdr:cNvSpPr txBox="1"/>
      </xdr:nvSpPr>
      <xdr:spPr>
        <a:xfrm>
          <a:off x="22371843" y="14656594"/>
          <a:ext cx="3600450" cy="752765"/>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b="1">
              <a:solidFill>
                <a:srgbClr val="FF0000"/>
              </a:solidFill>
            </a:rPr>
            <a:t>B5</a:t>
          </a:r>
          <a:r>
            <a:rPr kumimoji="1" lang="ja-JP" altLang="en-US" sz="1100" b="1">
              <a:solidFill>
                <a:srgbClr val="FF0000"/>
              </a:solidFill>
            </a:rPr>
            <a:t>セル「繰越の有無」で「有」を選択のうえ、</a:t>
          </a:r>
          <a:endParaRPr kumimoji="1" lang="en-US" altLang="ja-JP" sz="1100" b="1">
            <a:solidFill>
              <a:srgbClr val="FF0000"/>
            </a:solidFill>
          </a:endParaRPr>
        </a:p>
        <a:p>
          <a:r>
            <a:rPr kumimoji="1" lang="ja-JP" altLang="en-US" sz="1100" b="1">
              <a:solidFill>
                <a:srgbClr val="FF0000"/>
              </a:solidFill>
            </a:rPr>
            <a:t>黄色セルに事前に承認を受けた繰越額を入力してください。</a:t>
          </a:r>
          <a:endParaRPr kumimoji="1" lang="en-US" altLang="ja-JP" sz="1100" b="1">
            <a:solidFill>
              <a:srgbClr val="FF0000"/>
            </a:solidFill>
          </a:endParaRPr>
        </a:p>
        <a:p>
          <a:r>
            <a:rPr kumimoji="1" lang="ja-JP" altLang="en-US" sz="1100" b="1">
              <a:solidFill>
                <a:srgbClr val="FF0000"/>
              </a:solidFill>
            </a:rPr>
            <a:t>緑色セルは自動計算されます。</a:t>
          </a:r>
        </a:p>
      </xdr:txBody>
    </xdr:sp>
    <xdr:clientData/>
  </xdr:oneCellAnchor>
  <xdr:twoCellAnchor>
    <xdr:from>
      <xdr:col>25</xdr:col>
      <xdr:colOff>333375</xdr:colOff>
      <xdr:row>74</xdr:row>
      <xdr:rowOff>142875</xdr:rowOff>
    </xdr:from>
    <xdr:to>
      <xdr:col>32</xdr:col>
      <xdr:colOff>571500</xdr:colOff>
      <xdr:row>81</xdr:row>
      <xdr:rowOff>178594</xdr:rowOff>
    </xdr:to>
    <xdr:sp macro="" textlink="">
      <xdr:nvSpPr>
        <xdr:cNvPr id="14" name="正方形/長方形 13">
          <a:extLst>
            <a:ext uri="{FF2B5EF4-FFF2-40B4-BE49-F238E27FC236}">
              <a16:creationId xmlns:a16="http://schemas.microsoft.com/office/drawing/2014/main" id="{EABE3464-D3A1-487A-9AE0-3391698FAEC9}"/>
            </a:ext>
          </a:extLst>
        </xdr:cNvPr>
        <xdr:cNvSpPr/>
      </xdr:nvSpPr>
      <xdr:spPr bwMode="auto">
        <a:xfrm>
          <a:off x="22314958" y="17213792"/>
          <a:ext cx="5847292" cy="1665552"/>
        </a:xfrm>
        <a:prstGeom prst="rect">
          <a:avLst/>
        </a:prstGeom>
        <a:solidFill>
          <a:srgbClr val="FF0000">
            <a:alpha val="15000"/>
          </a:srgbClr>
        </a:solidFill>
        <a:ln w="25400" cap="flat" cmpd="sng" algn="ctr">
          <a:solidFill>
            <a:srgbClr val="FF0000"/>
          </a:solidFill>
          <a:prstDash val="solid"/>
          <a:round/>
          <a:headEnd type="none" w="med" len="med"/>
          <a:tailEnd type="none" w="med" len="med"/>
        </a:ln>
        <a:effectLst/>
      </xdr:spPr>
      <xdr:txBody>
        <a:bodyPr vertOverflow="clip" wrap="square" lIns="18288" tIns="0" rIns="0" bIns="0" rtlCol="0" anchor="t" upright="1"/>
        <a:lstStyle/>
        <a:p>
          <a:pPr algn="ctr"/>
          <a:r>
            <a:rPr kumimoji="1" lang="en-US" altLang="ja-JP" sz="1400" b="1">
              <a:ln w="3175">
                <a:noFill/>
              </a:ln>
              <a:solidFill>
                <a:srgbClr val="FF0000"/>
              </a:solidFill>
              <a:effectLst>
                <a:glow rad="152400">
                  <a:schemeClr val="bg1"/>
                </a:glow>
              </a:effectLst>
            </a:rPr>
            <a:t>B5</a:t>
          </a:r>
          <a:r>
            <a:rPr kumimoji="1" lang="ja-JP" altLang="en-US" sz="1400" b="1">
              <a:ln w="3175">
                <a:noFill/>
              </a:ln>
              <a:solidFill>
                <a:srgbClr val="FF0000"/>
              </a:solidFill>
              <a:effectLst>
                <a:glow rad="152400">
                  <a:schemeClr val="bg1"/>
                </a:glow>
              </a:effectLst>
            </a:rPr>
            <a:t>セル「繰越の有無」で「無」を選択時は黄色セルに入力できません。</a:t>
          </a:r>
          <a:endParaRPr kumimoji="1" lang="en-US" altLang="ja-JP" sz="1400" b="1">
            <a:ln w="3175">
              <a:noFill/>
            </a:ln>
            <a:solidFill>
              <a:srgbClr val="FF0000"/>
            </a:solidFill>
            <a:effectLst>
              <a:glow rad="152400">
                <a:schemeClr val="bg1"/>
              </a:glow>
            </a:effectLst>
          </a:endParaRPr>
        </a:p>
        <a:p>
          <a:pPr algn="ctr"/>
          <a:endParaRPr kumimoji="1" lang="en-US" altLang="ja-JP" sz="1400" b="1">
            <a:ln w="3175">
              <a:noFill/>
            </a:ln>
            <a:solidFill>
              <a:srgbClr val="FF0000"/>
            </a:solidFill>
            <a:effectLst>
              <a:glow rad="152400">
                <a:schemeClr val="bg1"/>
              </a:glow>
            </a:effectLst>
          </a:endParaRPr>
        </a:p>
        <a:p>
          <a:pPr algn="ctr"/>
          <a:endParaRPr kumimoji="1" lang="en-US" altLang="ja-JP" sz="1400" b="1">
            <a:ln w="3175">
              <a:noFill/>
            </a:ln>
            <a:solidFill>
              <a:srgbClr val="FF0000"/>
            </a:solidFill>
            <a:effectLst>
              <a:glow rad="152400">
                <a:schemeClr val="bg1"/>
              </a:glow>
            </a:effectLst>
          </a:endParaRPr>
        </a:p>
        <a:p>
          <a:pPr algn="ctr"/>
          <a:endParaRPr kumimoji="1" lang="en-US" altLang="ja-JP" sz="1400" b="1">
            <a:ln w="3175">
              <a:noFill/>
            </a:ln>
            <a:solidFill>
              <a:srgbClr val="FF0000"/>
            </a:solidFill>
            <a:effectLst>
              <a:glow rad="152400">
                <a:schemeClr val="bg1"/>
              </a:glow>
            </a:effectLst>
          </a:endParaRPr>
        </a:p>
        <a:p>
          <a:pPr algn="ctr"/>
          <a:endParaRPr kumimoji="1" lang="en-US" altLang="ja-JP" sz="1400" b="1">
            <a:ln w="3175">
              <a:noFill/>
            </a:ln>
            <a:solidFill>
              <a:srgbClr val="FF0000"/>
            </a:solidFill>
            <a:effectLst>
              <a:glow rad="152400">
                <a:schemeClr val="bg1"/>
              </a:glow>
            </a:effectLst>
          </a:endParaRPr>
        </a:p>
      </xdr:txBody>
    </xdr:sp>
    <xdr:clientData/>
  </xdr:twoCellAnchor>
  <xdr:oneCellAnchor>
    <xdr:from>
      <xdr:col>24</xdr:col>
      <xdr:colOff>402168</xdr:colOff>
      <xdr:row>34</xdr:row>
      <xdr:rowOff>105833</xdr:rowOff>
    </xdr:from>
    <xdr:ext cx="6641305" cy="275717"/>
    <xdr:sp macro="" textlink="">
      <xdr:nvSpPr>
        <xdr:cNvPr id="15" name="テキスト ボックス 14">
          <a:extLst>
            <a:ext uri="{FF2B5EF4-FFF2-40B4-BE49-F238E27FC236}">
              <a16:creationId xmlns:a16="http://schemas.microsoft.com/office/drawing/2014/main" id="{33895F6C-46CC-47FA-9077-F327AAA58856}"/>
            </a:ext>
          </a:extLst>
        </xdr:cNvPr>
        <xdr:cNvSpPr txBox="1"/>
      </xdr:nvSpPr>
      <xdr:spPr>
        <a:xfrm>
          <a:off x="21611168" y="7524750"/>
          <a:ext cx="6641305"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rgbClr val="FF0000"/>
              </a:solidFill>
            </a:rPr>
            <a:t>B4</a:t>
          </a:r>
          <a:r>
            <a:rPr kumimoji="1" lang="ja-JP" altLang="en-US" sz="1100" b="1">
              <a:solidFill>
                <a:srgbClr val="FF0000"/>
              </a:solidFill>
            </a:rPr>
            <a:t>セル「管理運営機関設置の有無」で「有」とした場合のみ「一般管理費」「一般管理費割合」が表示されます。</a:t>
          </a:r>
        </a:p>
      </xdr:txBody>
    </xdr:sp>
    <xdr:clientData/>
  </xdr:oneCellAnchor>
  <xdr:twoCellAnchor>
    <xdr:from>
      <xdr:col>24</xdr:col>
      <xdr:colOff>21167</xdr:colOff>
      <xdr:row>34</xdr:row>
      <xdr:rowOff>31750</xdr:rowOff>
    </xdr:from>
    <xdr:to>
      <xdr:col>24</xdr:col>
      <xdr:colOff>343694</xdr:colOff>
      <xdr:row>35</xdr:row>
      <xdr:rowOff>211667</xdr:rowOff>
    </xdr:to>
    <xdr:sp macro="" textlink="">
      <xdr:nvSpPr>
        <xdr:cNvPr id="17" name="右中かっこ 16">
          <a:extLst>
            <a:ext uri="{FF2B5EF4-FFF2-40B4-BE49-F238E27FC236}">
              <a16:creationId xmlns:a16="http://schemas.microsoft.com/office/drawing/2014/main" id="{DD4DE3AE-E6DD-428E-8375-9DB9F53220A8}"/>
            </a:ext>
          </a:extLst>
        </xdr:cNvPr>
        <xdr:cNvSpPr/>
      </xdr:nvSpPr>
      <xdr:spPr bwMode="auto">
        <a:xfrm>
          <a:off x="21230167" y="7450667"/>
          <a:ext cx="322527" cy="412750"/>
        </a:xfrm>
        <a:prstGeom prst="rightBrace">
          <a:avLst>
            <a:gd name="adj1" fmla="val 31862"/>
            <a:gd name="adj2" fmla="val 43541"/>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23</xdr:col>
      <xdr:colOff>2413000</xdr:colOff>
      <xdr:row>61</xdr:row>
      <xdr:rowOff>31750</xdr:rowOff>
    </xdr:from>
    <xdr:to>
      <xdr:col>24</xdr:col>
      <xdr:colOff>301360</xdr:colOff>
      <xdr:row>62</xdr:row>
      <xdr:rowOff>211666</xdr:rowOff>
    </xdr:to>
    <xdr:sp macro="" textlink="">
      <xdr:nvSpPr>
        <xdr:cNvPr id="25" name="右中かっこ 24">
          <a:extLst>
            <a:ext uri="{FF2B5EF4-FFF2-40B4-BE49-F238E27FC236}">
              <a16:creationId xmlns:a16="http://schemas.microsoft.com/office/drawing/2014/main" id="{D32F1927-4B44-477E-B739-4C646130590D}"/>
            </a:ext>
          </a:extLst>
        </xdr:cNvPr>
        <xdr:cNvSpPr/>
      </xdr:nvSpPr>
      <xdr:spPr bwMode="auto">
        <a:xfrm>
          <a:off x="21187833" y="12837583"/>
          <a:ext cx="322527" cy="412750"/>
        </a:xfrm>
        <a:prstGeom prst="rightBrace">
          <a:avLst>
            <a:gd name="adj1" fmla="val 31862"/>
            <a:gd name="adj2" fmla="val 43541"/>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oneCellAnchor>
    <xdr:from>
      <xdr:col>23</xdr:col>
      <xdr:colOff>941917</xdr:colOff>
      <xdr:row>86</xdr:row>
      <xdr:rowOff>201084</xdr:rowOff>
    </xdr:from>
    <xdr:ext cx="5507598" cy="275717"/>
    <xdr:sp macro="" textlink="">
      <xdr:nvSpPr>
        <xdr:cNvPr id="26" name="テキスト ボックス 25">
          <a:extLst>
            <a:ext uri="{FF2B5EF4-FFF2-40B4-BE49-F238E27FC236}">
              <a16:creationId xmlns:a16="http://schemas.microsoft.com/office/drawing/2014/main" id="{8BA69809-2D0E-4E3C-B96E-16ADA8E9403C}"/>
            </a:ext>
          </a:extLst>
        </xdr:cNvPr>
        <xdr:cNvSpPr txBox="1"/>
      </xdr:nvSpPr>
      <xdr:spPr>
        <a:xfrm>
          <a:off x="19716750" y="18848917"/>
          <a:ext cx="5507598"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rgbClr val="FF0000"/>
              </a:solidFill>
            </a:rPr>
            <a:t>B4</a:t>
          </a:r>
          <a:r>
            <a:rPr kumimoji="1" lang="ja-JP" altLang="en-US" sz="1100" b="1">
              <a:solidFill>
                <a:srgbClr val="FF0000"/>
              </a:solidFill>
            </a:rPr>
            <a:t>セル「管理運営機関設置の有無」で「有」とした場合のみ「一般管理費」が表示されます。</a:t>
          </a:r>
        </a:p>
      </xdr:txBody>
    </xdr:sp>
    <xdr:clientData/>
  </xdr:oneCellAnchor>
  <xdr:twoCellAnchor>
    <xdr:from>
      <xdr:col>25</xdr:col>
      <xdr:colOff>71437</xdr:colOff>
      <xdr:row>54</xdr:row>
      <xdr:rowOff>83344</xdr:rowOff>
    </xdr:from>
    <xdr:to>
      <xdr:col>25</xdr:col>
      <xdr:colOff>395287</xdr:colOff>
      <xdr:row>63</xdr:row>
      <xdr:rowOff>107157</xdr:rowOff>
    </xdr:to>
    <xdr:sp macro="" textlink="">
      <xdr:nvSpPr>
        <xdr:cNvPr id="19" name="右中かっこ 18">
          <a:extLst>
            <a:ext uri="{FF2B5EF4-FFF2-40B4-BE49-F238E27FC236}">
              <a16:creationId xmlns:a16="http://schemas.microsoft.com/office/drawing/2014/main" id="{040E7B3E-EBAC-461B-9DD6-451EB5353DA8}"/>
            </a:ext>
          </a:extLst>
        </xdr:cNvPr>
        <xdr:cNvSpPr/>
      </xdr:nvSpPr>
      <xdr:spPr bwMode="auto">
        <a:xfrm>
          <a:off x="22062281" y="10858500"/>
          <a:ext cx="323850" cy="2059782"/>
        </a:xfrm>
        <a:prstGeom prst="rightBrace">
          <a:avLst>
            <a:gd name="adj1" fmla="val 61274"/>
            <a:gd name="adj2" fmla="val 24773"/>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25</xdr:col>
      <xdr:colOff>547687</xdr:colOff>
      <xdr:row>55</xdr:row>
      <xdr:rowOff>178594</xdr:rowOff>
    </xdr:from>
    <xdr:ext cx="3309937" cy="559127"/>
    <xdr:sp macro="" textlink="">
      <xdr:nvSpPr>
        <xdr:cNvPr id="22" name="テキスト ボックス 21">
          <a:extLst>
            <a:ext uri="{FF2B5EF4-FFF2-40B4-BE49-F238E27FC236}">
              <a16:creationId xmlns:a16="http://schemas.microsoft.com/office/drawing/2014/main" id="{172A15F4-76BF-4BEC-8A65-C9B5AEAABE54}"/>
            </a:ext>
          </a:extLst>
        </xdr:cNvPr>
        <xdr:cNvSpPr txBox="1"/>
      </xdr:nvSpPr>
      <xdr:spPr>
        <a:xfrm>
          <a:off x="22538531" y="11179969"/>
          <a:ext cx="3309937" cy="55912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r>
            <a:rPr kumimoji="1" lang="ja-JP" altLang="en-US" sz="1400" b="1">
              <a:solidFill>
                <a:srgbClr val="FF0000"/>
              </a:solidFill>
            </a:rPr>
            <a:t>黄色セルに予算額を入力してください。</a:t>
          </a:r>
          <a:endParaRPr kumimoji="1" lang="en-US" altLang="ja-JP" sz="1400" b="1">
            <a:solidFill>
              <a:srgbClr val="FF0000"/>
            </a:solidFill>
          </a:endParaRPr>
        </a:p>
        <a:p>
          <a:r>
            <a:rPr kumimoji="1" lang="ja-JP" altLang="en-US" sz="1400" b="1">
              <a:solidFill>
                <a:srgbClr val="FF0000"/>
              </a:solidFill>
            </a:rPr>
            <a:t>青色セルは自動計算されます。</a:t>
          </a:r>
        </a:p>
      </xdr:txBody>
    </xdr:sp>
    <xdr:clientData/>
  </xdr:oneCellAnchor>
  <xdr:twoCellAnchor editAs="oneCell">
    <xdr:from>
      <xdr:col>25</xdr:col>
      <xdr:colOff>500063</xdr:colOff>
      <xdr:row>76</xdr:row>
      <xdr:rowOff>47625</xdr:rowOff>
    </xdr:from>
    <xdr:to>
      <xdr:col>31</xdr:col>
      <xdr:colOff>779145</xdr:colOff>
      <xdr:row>80</xdr:row>
      <xdr:rowOff>145825</xdr:rowOff>
    </xdr:to>
    <xdr:pic>
      <xdr:nvPicPr>
        <xdr:cNvPr id="23" name="図 22">
          <a:extLst>
            <a:ext uri="{FF2B5EF4-FFF2-40B4-BE49-F238E27FC236}">
              <a16:creationId xmlns:a16="http://schemas.microsoft.com/office/drawing/2014/main" id="{B1B85F0E-9073-48CB-9B36-5EA5AECF3BAF}"/>
            </a:ext>
          </a:extLst>
        </xdr:cNvPr>
        <xdr:cNvPicPr>
          <a:picLocks noChangeAspect="1"/>
        </xdr:cNvPicPr>
      </xdr:nvPicPr>
      <xdr:blipFill rotWithShape="1">
        <a:blip xmlns:r="http://schemas.openxmlformats.org/officeDocument/2006/relationships" r:embed="rId1"/>
        <a:srcRect l="35733" t="45561" r="34836" b="44068"/>
        <a:stretch/>
      </xdr:blipFill>
      <xdr:spPr>
        <a:xfrm>
          <a:off x="22490907" y="15835313"/>
          <a:ext cx="5060156" cy="1003075"/>
        </a:xfrm>
        <a:prstGeom prst="rect">
          <a:avLst/>
        </a:prstGeom>
      </xdr:spPr>
    </xdr:pic>
    <xdr:clientData/>
  </xdr:twoCellAnchor>
  <xdr:twoCellAnchor>
    <xdr:from>
      <xdr:col>25</xdr:col>
      <xdr:colOff>538425</xdr:colOff>
      <xdr:row>40</xdr:row>
      <xdr:rowOff>19844</xdr:rowOff>
    </xdr:from>
    <xdr:to>
      <xdr:col>29</xdr:col>
      <xdr:colOff>693208</xdr:colOff>
      <xdr:row>40</xdr:row>
      <xdr:rowOff>396610</xdr:rowOff>
    </xdr:to>
    <xdr:sp macro="" textlink="">
      <xdr:nvSpPr>
        <xdr:cNvPr id="27" name="吹き出し: 線 26">
          <a:extLst>
            <a:ext uri="{FF2B5EF4-FFF2-40B4-BE49-F238E27FC236}">
              <a16:creationId xmlns:a16="http://schemas.microsoft.com/office/drawing/2014/main" id="{B3A6CD7B-C0B6-4F8F-A2C2-6D9C996A6DDA}"/>
            </a:ext>
          </a:extLst>
        </xdr:cNvPr>
        <xdr:cNvSpPr/>
      </xdr:nvSpPr>
      <xdr:spPr bwMode="auto">
        <a:xfrm>
          <a:off x="22520008" y="8613511"/>
          <a:ext cx="3350950" cy="376766"/>
        </a:xfrm>
        <a:prstGeom prst="borderCallout1">
          <a:avLst>
            <a:gd name="adj1" fmla="val 58975"/>
            <a:gd name="adj2" fmla="val 603"/>
            <a:gd name="adj3" fmla="val 58140"/>
            <a:gd name="adj4" fmla="val -13786"/>
          </a:avLst>
        </a:prstGeom>
        <a:solidFill>
          <a:srgbClr val="FFFFFF"/>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i="0" u="none" strike="noStrike" baseline="0">
              <a:solidFill>
                <a:srgbClr val="FF0000"/>
              </a:solidFill>
              <a:latin typeface="+mn-lt"/>
              <a:ea typeface="+mn-ea"/>
              <a:cs typeface="+mn-cs"/>
            </a:rPr>
            <a:t>　概算払で支払を受けている額を入力してください。</a:t>
          </a:r>
          <a:endParaRPr lang="ja-JP" altLang="ja-JP" sz="1100" b="1">
            <a:solidFill>
              <a:srgbClr val="FF0000"/>
            </a:solidFill>
            <a:effectLst/>
          </a:endParaRPr>
        </a:p>
      </xdr:txBody>
    </xdr:sp>
    <xdr:clientData/>
  </xdr:twoCellAnchor>
  <xdr:oneCellAnchor>
    <xdr:from>
      <xdr:col>24</xdr:col>
      <xdr:colOff>359834</xdr:colOff>
      <xdr:row>61</xdr:row>
      <xdr:rowOff>105833</xdr:rowOff>
    </xdr:from>
    <xdr:ext cx="6641305" cy="275717"/>
    <xdr:sp macro="" textlink="">
      <xdr:nvSpPr>
        <xdr:cNvPr id="24" name="テキスト ボックス 23">
          <a:extLst>
            <a:ext uri="{FF2B5EF4-FFF2-40B4-BE49-F238E27FC236}">
              <a16:creationId xmlns:a16="http://schemas.microsoft.com/office/drawing/2014/main" id="{BD84D300-95EE-4198-8234-938C73F215B1}"/>
            </a:ext>
          </a:extLst>
        </xdr:cNvPr>
        <xdr:cNvSpPr txBox="1"/>
      </xdr:nvSpPr>
      <xdr:spPr>
        <a:xfrm>
          <a:off x="21568834" y="12911666"/>
          <a:ext cx="6641305" cy="275717"/>
        </a:xfrm>
        <a:prstGeom prst="rect">
          <a:avLst/>
        </a:prstGeom>
        <a:solidFill>
          <a:srgbClr val="FFFFFF"/>
        </a:solidFill>
        <a:ln>
          <a:solidFill>
            <a:srgbClr val="FF0000"/>
          </a:solid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B4</a:t>
          </a:r>
          <a:r>
            <a:rPr kumimoji="1" lang="ja-JP" altLang="en-US" sz="1100" b="1"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セル「管理運営機関設置の有無」で「有」とした場合のみ「一般管理費」「一般管理費割合」が表示されます。</a:t>
          </a:r>
        </a:p>
      </xdr:txBody>
    </xdr:sp>
    <xdr:clientData/>
  </xdr:oneCellAnchor>
  <xdr:twoCellAnchor>
    <xdr:from>
      <xdr:col>25</xdr:col>
      <xdr:colOff>52917</xdr:colOff>
      <xdr:row>43</xdr:row>
      <xdr:rowOff>42334</xdr:rowOff>
    </xdr:from>
    <xdr:to>
      <xdr:col>25</xdr:col>
      <xdr:colOff>375444</xdr:colOff>
      <xdr:row>45</xdr:row>
      <xdr:rowOff>423334</xdr:rowOff>
    </xdr:to>
    <xdr:sp macro="" textlink="">
      <xdr:nvSpPr>
        <xdr:cNvPr id="33" name="右中かっこ 32">
          <a:extLst>
            <a:ext uri="{FF2B5EF4-FFF2-40B4-BE49-F238E27FC236}">
              <a16:creationId xmlns:a16="http://schemas.microsoft.com/office/drawing/2014/main" id="{4FAD4E5F-CD74-4991-B651-D80C21139486}"/>
            </a:ext>
          </a:extLst>
        </xdr:cNvPr>
        <xdr:cNvSpPr/>
      </xdr:nvSpPr>
      <xdr:spPr bwMode="auto">
        <a:xfrm>
          <a:off x="22034500" y="9398001"/>
          <a:ext cx="322527" cy="825500"/>
        </a:xfrm>
        <a:prstGeom prst="rightBrace">
          <a:avLst>
            <a:gd name="adj1" fmla="val 31862"/>
            <a:gd name="adj2" fmla="val 43541"/>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25</xdr:col>
      <xdr:colOff>432673</xdr:colOff>
      <xdr:row>43</xdr:row>
      <xdr:rowOff>445122</xdr:rowOff>
    </xdr:from>
    <xdr:ext cx="751231" cy="275717"/>
    <xdr:sp macro="" textlink="">
      <xdr:nvSpPr>
        <xdr:cNvPr id="36" name="テキスト ボックス 35">
          <a:extLst>
            <a:ext uri="{FF2B5EF4-FFF2-40B4-BE49-F238E27FC236}">
              <a16:creationId xmlns:a16="http://schemas.microsoft.com/office/drawing/2014/main" id="{BB6D42C1-FFC3-4FE1-B849-BF445C45C9A5}"/>
            </a:ext>
          </a:extLst>
        </xdr:cNvPr>
        <xdr:cNvSpPr txBox="1"/>
      </xdr:nvSpPr>
      <xdr:spPr>
        <a:xfrm>
          <a:off x="22396202" y="9589122"/>
          <a:ext cx="751231"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自動計算</a:t>
          </a:r>
        </a:p>
      </xdr:txBody>
    </xdr:sp>
    <xdr:clientData/>
  </xdr:oneCellAnchor>
  <xdr:twoCellAnchor>
    <xdr:from>
      <xdr:col>25</xdr:col>
      <xdr:colOff>0</xdr:colOff>
      <xdr:row>48</xdr:row>
      <xdr:rowOff>10583</xdr:rowOff>
    </xdr:from>
    <xdr:to>
      <xdr:col>25</xdr:col>
      <xdr:colOff>322527</xdr:colOff>
      <xdr:row>48</xdr:row>
      <xdr:rowOff>425824</xdr:rowOff>
    </xdr:to>
    <xdr:sp macro="" textlink="">
      <xdr:nvSpPr>
        <xdr:cNvPr id="37" name="右中かっこ 36">
          <a:extLst>
            <a:ext uri="{FF2B5EF4-FFF2-40B4-BE49-F238E27FC236}">
              <a16:creationId xmlns:a16="http://schemas.microsoft.com/office/drawing/2014/main" id="{832D4403-BD16-4D5F-8AA9-740BFF4440C9}"/>
            </a:ext>
          </a:extLst>
        </xdr:cNvPr>
        <xdr:cNvSpPr/>
      </xdr:nvSpPr>
      <xdr:spPr bwMode="auto">
        <a:xfrm>
          <a:off x="21963529" y="10353612"/>
          <a:ext cx="322527" cy="415241"/>
        </a:xfrm>
        <a:prstGeom prst="rightBrace">
          <a:avLst>
            <a:gd name="adj1" fmla="val 31862"/>
            <a:gd name="adj2" fmla="val 50607"/>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25</xdr:col>
      <xdr:colOff>320613</xdr:colOff>
      <xdr:row>45</xdr:row>
      <xdr:rowOff>113926</xdr:rowOff>
    </xdr:from>
    <xdr:ext cx="3690626" cy="275717"/>
    <xdr:sp macro="" textlink="">
      <xdr:nvSpPr>
        <xdr:cNvPr id="38" name="テキスト ボックス 37">
          <a:extLst>
            <a:ext uri="{FF2B5EF4-FFF2-40B4-BE49-F238E27FC236}">
              <a16:creationId xmlns:a16="http://schemas.microsoft.com/office/drawing/2014/main" id="{1A9CB992-14AF-4D0E-BAD3-25CBCB775F24}"/>
            </a:ext>
          </a:extLst>
        </xdr:cNvPr>
        <xdr:cNvSpPr txBox="1"/>
      </xdr:nvSpPr>
      <xdr:spPr>
        <a:xfrm>
          <a:off x="22284142" y="10154397"/>
          <a:ext cx="3690626"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rgbClr val="FF0000"/>
              </a:solidFill>
            </a:rPr>
            <a:t>61</a:t>
          </a:r>
          <a:r>
            <a:rPr kumimoji="1" lang="ja-JP" altLang="en-US" sz="1100" b="1">
              <a:solidFill>
                <a:srgbClr val="FF0000"/>
              </a:solidFill>
            </a:rPr>
            <a:t>日ルール適用「無」で概算払をし返還額が発生する場合</a:t>
          </a:r>
        </a:p>
      </xdr:txBody>
    </xdr:sp>
    <xdr:clientData/>
  </xdr:oneCellAnchor>
  <xdr:twoCellAnchor>
    <xdr:from>
      <xdr:col>25</xdr:col>
      <xdr:colOff>459442</xdr:colOff>
      <xdr:row>49</xdr:row>
      <xdr:rowOff>71592</xdr:rowOff>
    </xdr:from>
    <xdr:to>
      <xdr:col>32</xdr:col>
      <xdr:colOff>988609</xdr:colOff>
      <xdr:row>49</xdr:row>
      <xdr:rowOff>380999</xdr:rowOff>
    </xdr:to>
    <xdr:sp macro="" textlink="">
      <xdr:nvSpPr>
        <xdr:cNvPr id="40" name="吹き出し: 線 39">
          <a:extLst>
            <a:ext uri="{FF2B5EF4-FFF2-40B4-BE49-F238E27FC236}">
              <a16:creationId xmlns:a16="http://schemas.microsoft.com/office/drawing/2014/main" id="{D3EB946B-0375-4D6F-8AA7-5CE44A86C98A}"/>
            </a:ext>
          </a:extLst>
        </xdr:cNvPr>
        <xdr:cNvSpPr/>
      </xdr:nvSpPr>
      <xdr:spPr bwMode="auto">
        <a:xfrm>
          <a:off x="22422971" y="10862857"/>
          <a:ext cx="6132109" cy="309407"/>
        </a:xfrm>
        <a:prstGeom prst="borderCallout1">
          <a:avLst>
            <a:gd name="adj1" fmla="val 58975"/>
            <a:gd name="adj2" fmla="val 55"/>
            <a:gd name="adj3" fmla="val 55178"/>
            <a:gd name="adj4" fmla="val -42066"/>
          </a:avLst>
        </a:prstGeom>
        <a:solidFill>
          <a:srgbClr val="FFFFFF"/>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i="0" u="none" strike="noStrike" baseline="0">
              <a:solidFill>
                <a:srgbClr val="FF0000"/>
              </a:solidFill>
              <a:latin typeface="+mn-lt"/>
              <a:ea typeface="+mn-ea"/>
              <a:cs typeface="+mn-cs"/>
            </a:rPr>
            <a:t>　自動計算　</a:t>
          </a:r>
          <a:r>
            <a:rPr lang="ja-JP" altLang="en-US" sz="1100" b="1">
              <a:solidFill>
                <a:srgbClr val="FF0000"/>
              </a:solidFill>
              <a:effectLst/>
            </a:rPr>
            <a:t>概算払いで支払を受けている額から</a:t>
          </a:r>
          <a:r>
            <a:rPr lang="ja-JP" altLang="ja-JP" sz="1100" b="1" i="0" baseline="0">
              <a:solidFill>
                <a:srgbClr val="FF0000"/>
              </a:solidFill>
              <a:effectLst/>
              <a:latin typeface="+mn-lt"/>
              <a:ea typeface="+mn-ea"/>
              <a:cs typeface="+mn-cs"/>
            </a:rPr>
            <a:t>自主返還額</a:t>
          </a:r>
          <a:r>
            <a:rPr lang="ja-JP" altLang="en-US" sz="1100" b="1" i="0" baseline="0">
              <a:solidFill>
                <a:srgbClr val="FF0000"/>
              </a:solidFill>
              <a:effectLst/>
              <a:latin typeface="+mn-lt"/>
              <a:ea typeface="+mn-ea"/>
              <a:cs typeface="+mn-cs"/>
            </a:rPr>
            <a:t>および</a:t>
          </a:r>
          <a:r>
            <a:rPr lang="ja-JP" altLang="en-US" sz="1100" b="1">
              <a:solidFill>
                <a:srgbClr val="FF0000"/>
              </a:solidFill>
              <a:effectLst/>
            </a:rPr>
            <a:t>繰越額を除いた額</a:t>
          </a:r>
          <a:endParaRPr lang="ja-JP" altLang="ja-JP" sz="1100" b="1">
            <a:solidFill>
              <a:srgbClr val="FF0000"/>
            </a:solidFill>
            <a:effectLst/>
          </a:endParaRPr>
        </a:p>
      </xdr:txBody>
    </xdr:sp>
    <xdr:clientData/>
  </xdr:twoCellAnchor>
  <xdr:twoCellAnchor>
    <xdr:from>
      <xdr:col>24</xdr:col>
      <xdr:colOff>683559</xdr:colOff>
      <xdr:row>50</xdr:row>
      <xdr:rowOff>44824</xdr:rowOff>
    </xdr:from>
    <xdr:to>
      <xdr:col>32</xdr:col>
      <xdr:colOff>974912</xdr:colOff>
      <xdr:row>50</xdr:row>
      <xdr:rowOff>414618</xdr:rowOff>
    </xdr:to>
    <xdr:sp macro="" textlink="">
      <xdr:nvSpPr>
        <xdr:cNvPr id="28" name="吹き出し: 線 27">
          <a:extLst>
            <a:ext uri="{FF2B5EF4-FFF2-40B4-BE49-F238E27FC236}">
              <a16:creationId xmlns:a16="http://schemas.microsoft.com/office/drawing/2014/main" id="{F9CEF2F9-1382-4776-8F9E-9632A6CAF5C0}"/>
            </a:ext>
          </a:extLst>
        </xdr:cNvPr>
        <xdr:cNvSpPr/>
      </xdr:nvSpPr>
      <xdr:spPr bwMode="auto">
        <a:xfrm>
          <a:off x="21873883" y="11284324"/>
          <a:ext cx="6667500" cy="369794"/>
        </a:xfrm>
        <a:prstGeom prst="borderCallout1">
          <a:avLst>
            <a:gd name="adj1" fmla="val 52914"/>
            <a:gd name="adj2" fmla="val 73"/>
            <a:gd name="adj3" fmla="val 55177"/>
            <a:gd name="adj4" fmla="val -28418"/>
          </a:avLst>
        </a:prstGeom>
        <a:solidFill>
          <a:srgbClr val="FFFFFF"/>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i="0" u="none" strike="noStrike" baseline="0">
              <a:solidFill>
                <a:srgbClr val="FF0000"/>
              </a:solidFill>
              <a:latin typeface="+mn-lt"/>
              <a:ea typeface="+mn-ea"/>
              <a:cs typeface="+mn-cs"/>
            </a:rPr>
            <a:t>　自動計算　概算払いで支払を受けている額から委託費合計額および自主返還額、繰越額を除いた額</a:t>
          </a:r>
          <a:endParaRPr lang="en-US" altLang="ja-JP" sz="1100" b="1" i="0" u="none" strike="noStrike" baseline="0">
            <a:solidFill>
              <a:srgbClr val="FF0000"/>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i="0" u="none" strike="noStrike" baseline="0">
              <a:solidFill>
                <a:srgbClr val="FF0000"/>
              </a:solidFill>
              <a:latin typeface="+mn-lt"/>
              <a:ea typeface="+mn-ea"/>
              <a:cs typeface="+mn-cs"/>
            </a:rPr>
            <a:t>　　　　　　　　マイナス表示の場合は、概算払いで支払を受けている額以上に執行しているので確認してください。</a:t>
          </a:r>
          <a:endParaRPr lang="en-US" altLang="ja-JP" sz="1100" b="1" i="0" u="none" strike="noStrike" baseline="0">
            <a:solidFill>
              <a:srgbClr val="FF0000"/>
            </a:solidFill>
            <a:latin typeface="+mn-lt"/>
            <a:ea typeface="+mn-ea"/>
            <a:cs typeface="+mn-cs"/>
          </a:endParaRPr>
        </a:p>
      </xdr:txBody>
    </xdr:sp>
    <xdr:clientData/>
  </xdr:twoCellAnchor>
  <xdr:oneCellAnchor>
    <xdr:from>
      <xdr:col>25</xdr:col>
      <xdr:colOff>448235</xdr:colOff>
      <xdr:row>48</xdr:row>
      <xdr:rowOff>89647</xdr:rowOff>
    </xdr:from>
    <xdr:ext cx="2521909" cy="275717"/>
    <xdr:sp macro="" textlink="">
      <xdr:nvSpPr>
        <xdr:cNvPr id="30" name="テキスト ボックス 29">
          <a:extLst>
            <a:ext uri="{FF2B5EF4-FFF2-40B4-BE49-F238E27FC236}">
              <a16:creationId xmlns:a16="http://schemas.microsoft.com/office/drawing/2014/main" id="{FAB869B8-9255-4BFE-B7A2-27A3BAFD1FA3}"/>
            </a:ext>
          </a:extLst>
        </xdr:cNvPr>
        <xdr:cNvSpPr txBox="1"/>
      </xdr:nvSpPr>
      <xdr:spPr>
        <a:xfrm>
          <a:off x="22411764" y="10880912"/>
          <a:ext cx="2521909"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自主返還額が有れば入力してください。</a:t>
          </a:r>
        </a:p>
      </xdr:txBody>
    </xdr:sp>
    <xdr:clientData/>
  </xdr:oneCellAnchor>
  <xdr:twoCellAnchor>
    <xdr:from>
      <xdr:col>25</xdr:col>
      <xdr:colOff>481543</xdr:colOff>
      <xdr:row>36</xdr:row>
      <xdr:rowOff>67468</xdr:rowOff>
    </xdr:from>
    <xdr:to>
      <xdr:col>28</xdr:col>
      <xdr:colOff>505354</xdr:colOff>
      <xdr:row>38</xdr:row>
      <xdr:rowOff>48947</xdr:rowOff>
    </xdr:to>
    <xdr:sp macro="" textlink="">
      <xdr:nvSpPr>
        <xdr:cNvPr id="16" name="吹き出し: 線 15">
          <a:extLst>
            <a:ext uri="{FF2B5EF4-FFF2-40B4-BE49-F238E27FC236}">
              <a16:creationId xmlns:a16="http://schemas.microsoft.com/office/drawing/2014/main" id="{6F9F8F61-F4BE-4ADD-8F84-8B42EBE3CFF0}"/>
            </a:ext>
          </a:extLst>
        </xdr:cNvPr>
        <xdr:cNvSpPr/>
      </xdr:nvSpPr>
      <xdr:spPr bwMode="auto">
        <a:xfrm>
          <a:off x="22463126" y="8047301"/>
          <a:ext cx="2447395" cy="447146"/>
        </a:xfrm>
        <a:prstGeom prst="borderCallout1">
          <a:avLst>
            <a:gd name="adj1" fmla="val 58975"/>
            <a:gd name="adj2" fmla="val 603"/>
            <a:gd name="adj3" fmla="val 58140"/>
            <a:gd name="adj4" fmla="val -18619"/>
          </a:avLst>
        </a:prstGeom>
        <a:solidFill>
          <a:srgbClr val="FFFFFF"/>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a:solidFill>
                <a:srgbClr val="FF0000"/>
              </a:solidFill>
              <a:effectLst/>
            </a:rPr>
            <a:t>　自己負担額を入力してください。</a:t>
          </a:r>
          <a:endParaRPr lang="ja-JP" altLang="ja-JP" sz="1100" b="1">
            <a:solidFill>
              <a:srgbClr val="FF0000"/>
            </a:solidFill>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1428747</xdr:colOff>
      <xdr:row>8</xdr:row>
      <xdr:rowOff>1</xdr:rowOff>
    </xdr:from>
    <xdr:to>
      <xdr:col>10</xdr:col>
      <xdr:colOff>84666</xdr:colOff>
      <xdr:row>12</xdr:row>
      <xdr:rowOff>317501</xdr:rowOff>
    </xdr:to>
    <xdr:sp macro="" textlink="">
      <xdr:nvSpPr>
        <xdr:cNvPr id="6" name="左中かっこ 5">
          <a:extLst>
            <a:ext uri="{FF2B5EF4-FFF2-40B4-BE49-F238E27FC236}">
              <a16:creationId xmlns:a16="http://schemas.microsoft.com/office/drawing/2014/main" id="{79CC58BC-1242-4C1A-BA40-8AD3A5968B58}"/>
            </a:ext>
          </a:extLst>
        </xdr:cNvPr>
        <xdr:cNvSpPr/>
      </xdr:nvSpPr>
      <xdr:spPr bwMode="auto">
        <a:xfrm>
          <a:off x="12371914" y="1756834"/>
          <a:ext cx="264585" cy="1672167"/>
        </a:xfrm>
        <a:prstGeom prst="leftBrace">
          <a:avLst>
            <a:gd name="adj1" fmla="val 12333"/>
            <a:gd name="adj2" fmla="val 49367"/>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xdr:col>
      <xdr:colOff>38100</xdr:colOff>
      <xdr:row>0</xdr:row>
      <xdr:rowOff>56092</xdr:rowOff>
    </xdr:from>
    <xdr:to>
      <xdr:col>9</xdr:col>
      <xdr:colOff>1416050</xdr:colOff>
      <xdr:row>0</xdr:row>
      <xdr:rowOff>393703</xdr:rowOff>
    </xdr:to>
    <xdr:sp macro="" textlink="">
      <xdr:nvSpPr>
        <xdr:cNvPr id="3" name="正方形/長方形 2">
          <a:extLst>
            <a:ext uri="{FF2B5EF4-FFF2-40B4-BE49-F238E27FC236}">
              <a16:creationId xmlns:a16="http://schemas.microsoft.com/office/drawing/2014/main" id="{36774068-9F61-4671-8B95-A9556E349F18}"/>
            </a:ext>
          </a:extLst>
        </xdr:cNvPr>
        <xdr:cNvSpPr/>
      </xdr:nvSpPr>
      <xdr:spPr bwMode="auto">
        <a:xfrm>
          <a:off x="9986433" y="56092"/>
          <a:ext cx="2372784" cy="337611"/>
        </a:xfrm>
        <a:prstGeom prst="rect">
          <a:avLst/>
        </a:prstGeom>
        <a:solidFill>
          <a:srgbClr val="FF0000">
            <a:alpha val="15000"/>
          </a:srgbClr>
        </a:solid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400" b="1">
              <a:ln w="3175">
                <a:noFill/>
              </a:ln>
              <a:solidFill>
                <a:srgbClr val="FF0000"/>
              </a:solidFill>
              <a:effectLst>
                <a:glow rad="152400">
                  <a:schemeClr val="bg1"/>
                </a:glow>
              </a:effectLst>
            </a:rPr>
            <a:t>記載例</a:t>
          </a:r>
          <a:endParaRPr kumimoji="1" lang="en-US" altLang="ja-JP" sz="1400" b="1">
            <a:ln w="3175">
              <a:noFill/>
            </a:ln>
            <a:solidFill>
              <a:srgbClr val="FF0000"/>
            </a:solidFill>
            <a:effectLst>
              <a:glow rad="152400">
                <a:schemeClr val="bg1"/>
              </a:glow>
            </a:effectLst>
          </a:endParaRPr>
        </a:p>
      </xdr:txBody>
    </xdr:sp>
    <xdr:clientData/>
  </xdr:twoCellAnchor>
  <xdr:twoCellAnchor>
    <xdr:from>
      <xdr:col>8</xdr:col>
      <xdr:colOff>93133</xdr:colOff>
      <xdr:row>13</xdr:row>
      <xdr:rowOff>84667</xdr:rowOff>
    </xdr:from>
    <xdr:to>
      <xdr:col>11</xdr:col>
      <xdr:colOff>114299</xdr:colOff>
      <xdr:row>16</xdr:row>
      <xdr:rowOff>148167</xdr:rowOff>
    </xdr:to>
    <xdr:sp macro="" textlink="">
      <xdr:nvSpPr>
        <xdr:cNvPr id="2" name="吹き出し: 線 1">
          <a:extLst>
            <a:ext uri="{FF2B5EF4-FFF2-40B4-BE49-F238E27FC236}">
              <a16:creationId xmlns:a16="http://schemas.microsoft.com/office/drawing/2014/main" id="{42FC2566-8B17-4FC8-812A-81E578055C1F}"/>
            </a:ext>
          </a:extLst>
        </xdr:cNvPr>
        <xdr:cNvSpPr/>
      </xdr:nvSpPr>
      <xdr:spPr>
        <a:xfrm>
          <a:off x="9025466" y="3953934"/>
          <a:ext cx="2637366" cy="1104900"/>
        </a:xfrm>
        <a:prstGeom prst="borderCallout1">
          <a:avLst>
            <a:gd name="adj1" fmla="val -52"/>
            <a:gd name="adj2" fmla="val 42606"/>
            <a:gd name="adj3" fmla="val -88028"/>
            <a:gd name="adj4" fmla="val 83846"/>
          </a:avLst>
        </a:prstGeom>
        <a:ln w="9525" cap="flat">
          <a:solidFill>
            <a:srgbClr val="FF0000"/>
          </a:solidFill>
          <a:tailEnd type="arrow"/>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ctr"/>
        <a:lstStyle/>
        <a:p>
          <a:pPr algn="l"/>
          <a:r>
            <a:rPr kumimoji="1" lang="ja-JP" altLang="en-US" sz="1000">
              <a:solidFill>
                <a:srgbClr val="FF0000"/>
              </a:solidFill>
              <a:latin typeface="MS UI Gothic" panose="020B0600070205080204" pitchFamily="50" charset="-128"/>
              <a:ea typeface="MS UI Gothic" panose="020B0600070205080204" pitchFamily="50" charset="-128"/>
            </a:rPr>
            <a:t>研究代表者</a:t>
          </a:r>
          <a:r>
            <a:rPr kumimoji="1" lang="en-US" altLang="ja-JP" sz="1000">
              <a:solidFill>
                <a:srgbClr val="FF0000"/>
              </a:solidFill>
              <a:latin typeface="MS UI Gothic" panose="020B0600070205080204" pitchFamily="50" charset="-128"/>
              <a:ea typeface="MS UI Gothic" panose="020B0600070205080204" pitchFamily="50" charset="-128"/>
            </a:rPr>
            <a:t>=◎</a:t>
          </a:r>
        </a:p>
        <a:p>
          <a:pPr algn="l"/>
          <a:r>
            <a:rPr kumimoji="1" lang="ja-JP" altLang="en-US" sz="1000">
              <a:solidFill>
                <a:srgbClr val="FF0000"/>
              </a:solidFill>
              <a:latin typeface="MS UI Gothic" panose="020B0600070205080204" pitchFamily="50" charset="-128"/>
              <a:ea typeface="MS UI Gothic" panose="020B0600070205080204" pitchFamily="50" charset="-128"/>
            </a:rPr>
            <a:t>研究実施責任者</a:t>
          </a:r>
          <a:r>
            <a:rPr kumimoji="1" lang="en-US" altLang="ja-JP" sz="1000">
              <a:solidFill>
                <a:srgbClr val="FF0000"/>
              </a:solidFill>
              <a:latin typeface="MS UI Gothic" panose="020B0600070205080204" pitchFamily="50" charset="-128"/>
              <a:ea typeface="MS UI Gothic" panose="020B0600070205080204" pitchFamily="50" charset="-128"/>
            </a:rPr>
            <a:t>=○</a:t>
          </a:r>
        </a:p>
        <a:p>
          <a:pPr algn="l"/>
          <a:r>
            <a:rPr kumimoji="1" lang="ja-JP" altLang="en-US" sz="1000">
              <a:solidFill>
                <a:srgbClr val="FF0000"/>
              </a:solidFill>
              <a:latin typeface="MS UI Gothic" panose="020B0600070205080204" pitchFamily="50" charset="-128"/>
              <a:ea typeface="MS UI Gothic" panose="020B0600070205080204" pitchFamily="50" charset="-128"/>
            </a:rPr>
            <a:t>研究実施者</a:t>
          </a:r>
          <a:r>
            <a:rPr kumimoji="1" lang="en-US" altLang="ja-JP" sz="1000">
              <a:solidFill>
                <a:srgbClr val="FF0000"/>
              </a:solidFill>
              <a:latin typeface="MS UI Gothic" panose="020B0600070205080204" pitchFamily="50" charset="-128"/>
              <a:ea typeface="MS UI Gothic" panose="020B0600070205080204" pitchFamily="50" charset="-128"/>
            </a:rPr>
            <a:t>=</a:t>
          </a:r>
          <a:r>
            <a:rPr kumimoji="1" lang="ja-JP" altLang="en-US" sz="1000">
              <a:solidFill>
                <a:srgbClr val="FF0000"/>
              </a:solidFill>
              <a:latin typeface="MS UI Gothic" panose="020B0600070205080204" pitchFamily="50" charset="-128"/>
              <a:ea typeface="MS UI Gothic" panose="020B0600070205080204" pitchFamily="50" charset="-128"/>
            </a:rPr>
            <a:t>空欄</a:t>
          </a:r>
          <a:endParaRPr kumimoji="1" lang="en-US" altLang="ja-JP" sz="1000">
            <a:solidFill>
              <a:srgbClr val="FF0000"/>
            </a:solidFill>
            <a:latin typeface="MS UI Gothic" panose="020B0600070205080204" pitchFamily="50" charset="-128"/>
            <a:ea typeface="MS UI Gothic" panose="020B0600070205080204" pitchFamily="50" charset="-128"/>
          </a:endParaRPr>
        </a:p>
        <a:p>
          <a:pPr algn="l"/>
          <a:r>
            <a:rPr kumimoji="1" lang="ja-JP" altLang="en-US" sz="1000">
              <a:solidFill>
                <a:srgbClr val="FF0000"/>
              </a:solidFill>
              <a:latin typeface="MS UI Gothic" panose="020B0600070205080204" pitchFamily="50" charset="-128"/>
              <a:ea typeface="MS UI Gothic" panose="020B0600070205080204" pitchFamily="50" charset="-128"/>
            </a:rPr>
            <a:t>研究補助者</a:t>
          </a:r>
          <a:r>
            <a:rPr kumimoji="1" lang="en-US" altLang="ja-JP" sz="1000">
              <a:solidFill>
                <a:srgbClr val="FF0000"/>
              </a:solidFill>
              <a:latin typeface="MS UI Gothic" panose="020B0600070205080204" pitchFamily="50" charset="-128"/>
              <a:ea typeface="MS UI Gothic" panose="020B0600070205080204" pitchFamily="50" charset="-128"/>
            </a:rPr>
            <a:t>=</a:t>
          </a:r>
          <a:r>
            <a:rPr kumimoji="1" lang="ja-JP" altLang="en-US" sz="1000">
              <a:solidFill>
                <a:srgbClr val="FF0000"/>
              </a:solidFill>
              <a:latin typeface="MS UI Gothic" panose="020B0600070205080204" pitchFamily="50" charset="-128"/>
              <a:ea typeface="MS UI Gothic" panose="020B0600070205080204" pitchFamily="50" charset="-128"/>
            </a:rPr>
            <a:t>補</a:t>
          </a:r>
          <a:endParaRPr kumimoji="1" lang="en-US" altLang="ja-JP" sz="1000">
            <a:solidFill>
              <a:srgbClr val="FF0000"/>
            </a:solidFill>
            <a:latin typeface="MS UI Gothic" panose="020B0600070205080204" pitchFamily="50" charset="-128"/>
            <a:ea typeface="MS UI Gothic" panose="020B0600070205080204" pitchFamily="50" charset="-128"/>
          </a:endParaRPr>
        </a:p>
        <a:p>
          <a:pPr algn="l"/>
          <a:r>
            <a:rPr kumimoji="1" lang="ja-JP" altLang="en-US" sz="1000">
              <a:solidFill>
                <a:srgbClr val="FF0000"/>
              </a:solidFill>
              <a:latin typeface="MS UI Gothic" panose="020B0600070205080204" pitchFamily="50" charset="-128"/>
              <a:ea typeface="MS UI Gothic" panose="020B0600070205080204" pitchFamily="50" charset="-128"/>
            </a:rPr>
            <a:t>事務担当者</a:t>
          </a:r>
          <a:r>
            <a:rPr kumimoji="1" lang="en-US" altLang="ja-JP" sz="1000">
              <a:solidFill>
                <a:srgbClr val="FF0000"/>
              </a:solidFill>
              <a:latin typeface="MS UI Gothic" panose="020B0600070205080204" pitchFamily="50" charset="-128"/>
              <a:ea typeface="MS UI Gothic" panose="020B0600070205080204" pitchFamily="50" charset="-128"/>
            </a:rPr>
            <a:t>=</a:t>
          </a:r>
          <a:r>
            <a:rPr kumimoji="1" lang="ja-JP" altLang="en-US" sz="1000">
              <a:solidFill>
                <a:srgbClr val="FF0000"/>
              </a:solidFill>
              <a:latin typeface="MS UI Gothic" panose="020B0600070205080204" pitchFamily="50" charset="-128"/>
              <a:ea typeface="MS UI Gothic" panose="020B0600070205080204" pitchFamily="50" charset="-128"/>
            </a:rPr>
            <a:t>事</a:t>
          </a:r>
          <a:endParaRPr kumimoji="1" lang="en-US" altLang="ja-JP" sz="1000">
            <a:solidFill>
              <a:srgbClr val="FF0000"/>
            </a:solidFill>
            <a:latin typeface="MS UI Gothic" panose="020B0600070205080204" pitchFamily="50" charset="-128"/>
            <a:ea typeface="MS UI Gothic" panose="020B0600070205080204" pitchFamily="50" charset="-128"/>
          </a:endParaRPr>
        </a:p>
        <a:p>
          <a:pPr algn="l"/>
          <a:r>
            <a:rPr kumimoji="1" lang="ja-JP" altLang="en-US" sz="1000" b="1">
              <a:solidFill>
                <a:srgbClr val="FF0000"/>
              </a:solidFill>
              <a:latin typeface="MS UI Gothic" panose="020B0600070205080204" pitchFamily="50" charset="-128"/>
              <a:ea typeface="MS UI Gothic" panose="020B0600070205080204" pitchFamily="50" charset="-128"/>
            </a:rPr>
            <a:t>（事務担当者は研究管理運営機関のみ記載）</a:t>
          </a:r>
        </a:p>
      </xdr:txBody>
    </xdr:sp>
    <xdr:clientData/>
  </xdr:twoCellAnchor>
  <xdr:twoCellAnchor>
    <xdr:from>
      <xdr:col>12</xdr:col>
      <xdr:colOff>1727199</xdr:colOff>
      <xdr:row>4</xdr:row>
      <xdr:rowOff>110066</xdr:rowOff>
    </xdr:from>
    <xdr:to>
      <xdr:col>14</xdr:col>
      <xdr:colOff>184149</xdr:colOff>
      <xdr:row>6</xdr:row>
      <xdr:rowOff>125174</xdr:rowOff>
    </xdr:to>
    <xdr:sp macro="" textlink="">
      <xdr:nvSpPr>
        <xdr:cNvPr id="5" name="吹き出し: 線 4">
          <a:extLst>
            <a:ext uri="{FF2B5EF4-FFF2-40B4-BE49-F238E27FC236}">
              <a16:creationId xmlns:a16="http://schemas.microsoft.com/office/drawing/2014/main" id="{7A89C3DF-2682-49B2-8486-0C89AB4B86DC}"/>
            </a:ext>
          </a:extLst>
        </xdr:cNvPr>
        <xdr:cNvSpPr/>
      </xdr:nvSpPr>
      <xdr:spPr>
        <a:xfrm>
          <a:off x="14350999" y="897466"/>
          <a:ext cx="1496483" cy="404575"/>
        </a:xfrm>
        <a:prstGeom prst="borderCallout1">
          <a:avLst>
            <a:gd name="adj1" fmla="val 44113"/>
            <a:gd name="adj2" fmla="val 100262"/>
            <a:gd name="adj3" fmla="val -19388"/>
            <a:gd name="adj4" fmla="val 124849"/>
          </a:avLst>
        </a:prstGeom>
        <a:ln w="9525">
          <a:solidFill>
            <a:srgbClr val="FF0000"/>
          </a:solidFill>
          <a:tailEnd type="arrow"/>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ctr"/>
        <a:lstStyle/>
        <a:p>
          <a:pPr algn="l"/>
          <a:r>
            <a:rPr kumimoji="1" lang="ja-JP" altLang="en-US" sz="1400">
              <a:solidFill>
                <a:srgbClr val="FF0000"/>
              </a:solidFill>
              <a:latin typeface="MS UI Gothic" panose="020B0600070205080204" pitchFamily="50" charset="-128"/>
              <a:ea typeface="MS UI Gothic" panose="020B0600070205080204" pitchFamily="50" charset="-128"/>
            </a:rPr>
            <a:t>日付を入力してください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65B3E-E14E-4566-8B4A-2548B1E5C03E}">
  <sheetPr>
    <tabColor theme="0"/>
  </sheetPr>
  <dimension ref="A1:W106"/>
  <sheetViews>
    <sheetView tabSelected="1" showRuler="0" zoomScale="90" zoomScaleNormal="90" zoomScaleSheetLayoutView="90" workbookViewId="0">
      <selection activeCell="D3" sqref="D3:J3"/>
    </sheetView>
  </sheetViews>
  <sheetFormatPr defaultColWidth="9" defaultRowHeight="15" customHeight="1"/>
  <cols>
    <col min="1" max="1" width="1.625" style="13" customWidth="1"/>
    <col min="2" max="8" width="8.875" style="13" customWidth="1"/>
    <col min="9" max="9" width="2.125" style="13" customWidth="1"/>
    <col min="10" max="10" width="15.625" style="13" customWidth="1"/>
    <col min="11" max="13" width="1.625" style="13" customWidth="1"/>
    <col min="14" max="20" width="8.875" style="13" customWidth="1"/>
    <col min="21" max="21" width="2.125" style="13" customWidth="1"/>
    <col min="22" max="22" width="15.625" style="13" customWidth="1"/>
    <col min="23" max="23" width="1.625" style="13" customWidth="1"/>
    <col min="24" max="24" width="3.125" style="13" customWidth="1"/>
    <col min="25" max="16384" width="9" style="13"/>
  </cols>
  <sheetData>
    <row r="1" spans="1:23" ht="18.75" customHeight="1"/>
    <row r="2" spans="1:23" ht="15.95" customHeight="1">
      <c r="A2" s="13" t="s">
        <v>63</v>
      </c>
      <c r="I2" s="19" t="s">
        <v>247</v>
      </c>
      <c r="J2" s="303"/>
      <c r="M2" s="13" t="s">
        <v>63</v>
      </c>
      <c r="U2" s="224" t="s">
        <v>64</v>
      </c>
      <c r="V2" s="152">
        <v>11111111</v>
      </c>
    </row>
    <row r="3" spans="1:23" ht="15.95" customHeight="1">
      <c r="D3" s="467" t="s">
        <v>83</v>
      </c>
      <c r="E3" s="467"/>
      <c r="F3" s="467"/>
      <c r="G3" s="467"/>
      <c r="H3" s="467"/>
      <c r="I3" s="467"/>
      <c r="J3" s="467"/>
      <c r="P3" s="477" t="s">
        <v>90</v>
      </c>
      <c r="Q3" s="477"/>
      <c r="R3" s="477"/>
      <c r="S3" s="477"/>
      <c r="T3" s="477"/>
      <c r="U3" s="477"/>
      <c r="V3" s="477"/>
    </row>
    <row r="4" spans="1:23" ht="15.95" customHeight="1">
      <c r="G4" s="15"/>
      <c r="I4" s="19" t="s">
        <v>84</v>
      </c>
      <c r="J4" s="123"/>
      <c r="S4" s="15"/>
      <c r="U4" s="19" t="s">
        <v>84</v>
      </c>
      <c r="V4" s="153" t="s">
        <v>101</v>
      </c>
    </row>
    <row r="5" spans="1:23" ht="15.95" customHeight="1"/>
    <row r="6" spans="1:23" ht="15.95" customHeight="1">
      <c r="F6" s="18" t="s">
        <v>8</v>
      </c>
      <c r="L6" s="19"/>
      <c r="R6" s="18" t="s">
        <v>8</v>
      </c>
      <c r="W6" s="19"/>
    </row>
    <row r="7" spans="1:23" ht="15.95" customHeight="1">
      <c r="K7" s="19"/>
    </row>
    <row r="8" spans="1:23" ht="15.95" customHeight="1">
      <c r="L8" s="80"/>
      <c r="W8" s="80"/>
    </row>
    <row r="9" spans="1:23" ht="15.95" customHeight="1">
      <c r="I9" s="464" t="s">
        <v>91</v>
      </c>
      <c r="J9" s="464"/>
      <c r="K9" s="80"/>
      <c r="U9" s="478" t="s">
        <v>133</v>
      </c>
      <c r="V9" s="478"/>
    </row>
    <row r="10" spans="1:23" ht="15.95" customHeight="1"/>
    <row r="11" spans="1:23" ht="15.95" customHeight="1">
      <c r="B11" s="13" t="s">
        <v>17</v>
      </c>
      <c r="N11" s="13" t="s">
        <v>17</v>
      </c>
    </row>
    <row r="12" spans="1:23" ht="15.95" customHeight="1">
      <c r="B12" s="13" t="s">
        <v>11</v>
      </c>
      <c r="N12" s="13" t="s">
        <v>11</v>
      </c>
    </row>
    <row r="13" spans="1:23" ht="15.95" customHeight="1"/>
    <row r="14" spans="1:23" ht="15.95" customHeight="1">
      <c r="E14" s="465" t="s">
        <v>92</v>
      </c>
      <c r="F14" s="465"/>
      <c r="G14" s="465"/>
      <c r="H14" s="465"/>
      <c r="I14" s="465"/>
      <c r="J14" s="465"/>
      <c r="Q14" s="472" t="s">
        <v>179</v>
      </c>
      <c r="R14" s="472"/>
      <c r="S14" s="472"/>
      <c r="T14" s="472"/>
      <c r="U14" s="472"/>
      <c r="V14" s="472"/>
    </row>
    <row r="15" spans="1:23" ht="15.95" customHeight="1">
      <c r="E15" s="465"/>
      <c r="F15" s="465"/>
      <c r="G15" s="465"/>
      <c r="H15" s="465"/>
      <c r="I15" s="465"/>
      <c r="J15" s="465"/>
      <c r="Q15" s="472"/>
      <c r="R15" s="472"/>
      <c r="S15" s="472"/>
      <c r="T15" s="472"/>
      <c r="U15" s="472"/>
      <c r="V15" s="472"/>
    </row>
    <row r="16" spans="1:23" ht="15.95" customHeight="1">
      <c r="E16" s="466" t="s">
        <v>93</v>
      </c>
      <c r="F16" s="466"/>
      <c r="G16" s="466"/>
      <c r="H16" s="466"/>
      <c r="I16" s="466"/>
      <c r="J16" s="466"/>
      <c r="Q16" s="479" t="s">
        <v>102</v>
      </c>
      <c r="R16" s="479"/>
      <c r="S16" s="479"/>
      <c r="T16" s="479"/>
      <c r="U16" s="479"/>
      <c r="V16" s="479"/>
    </row>
    <row r="17" spans="2:22" ht="15.95" customHeight="1">
      <c r="E17" s="466"/>
      <c r="F17" s="466"/>
      <c r="G17" s="466"/>
      <c r="H17" s="466"/>
      <c r="I17" s="466"/>
      <c r="J17" s="466"/>
      <c r="Q17" s="479"/>
      <c r="R17" s="479"/>
      <c r="S17" s="479"/>
      <c r="T17" s="479"/>
      <c r="U17" s="479"/>
      <c r="V17" s="479"/>
    </row>
    <row r="18" spans="2:22" ht="15.95" customHeight="1">
      <c r="E18" s="465" t="s">
        <v>94</v>
      </c>
      <c r="F18" s="465"/>
      <c r="G18" s="465"/>
      <c r="H18" s="465"/>
      <c r="I18" s="465"/>
      <c r="J18" s="465"/>
      <c r="Q18" s="472" t="s">
        <v>103</v>
      </c>
      <c r="R18" s="472"/>
      <c r="S18" s="472"/>
      <c r="T18" s="472"/>
      <c r="U18" s="472"/>
      <c r="V18" s="472"/>
    </row>
    <row r="19" spans="2:22" ht="15.95" customHeight="1">
      <c r="C19" s="29"/>
      <c r="D19" s="29"/>
      <c r="E19" s="465"/>
      <c r="F19" s="465"/>
      <c r="G19" s="465"/>
      <c r="H19" s="465"/>
      <c r="I19" s="465"/>
      <c r="J19" s="465"/>
      <c r="O19" s="29"/>
      <c r="P19" s="29"/>
      <c r="Q19" s="472"/>
      <c r="R19" s="472"/>
      <c r="S19" s="472"/>
      <c r="T19" s="472"/>
      <c r="U19" s="472"/>
      <c r="V19" s="472"/>
    </row>
    <row r="20" spans="2:22" ht="15.95" customHeight="1">
      <c r="B20" s="29"/>
      <c r="C20" s="29"/>
      <c r="D20" s="29"/>
      <c r="E20" s="465" t="s">
        <v>95</v>
      </c>
      <c r="F20" s="465"/>
      <c r="G20" s="465"/>
      <c r="H20" s="465"/>
      <c r="I20" s="465"/>
      <c r="J20" s="465"/>
      <c r="N20" s="29"/>
      <c r="O20" s="29"/>
      <c r="P20" s="29"/>
      <c r="Q20" s="472" t="s">
        <v>248</v>
      </c>
      <c r="R20" s="472"/>
      <c r="S20" s="472"/>
      <c r="T20" s="472"/>
      <c r="U20" s="472"/>
      <c r="V20" s="472"/>
    </row>
    <row r="21" spans="2:22" ht="15.95" customHeight="1">
      <c r="B21" s="30"/>
      <c r="C21" s="30"/>
      <c r="D21" s="30"/>
      <c r="E21" s="465"/>
      <c r="F21" s="465"/>
      <c r="G21" s="465"/>
      <c r="H21" s="465"/>
      <c r="I21" s="465"/>
      <c r="J21" s="465"/>
      <c r="N21" s="30"/>
      <c r="O21" s="30"/>
      <c r="P21" s="30"/>
      <c r="Q21" s="472"/>
      <c r="R21" s="472"/>
      <c r="S21" s="472"/>
      <c r="T21" s="472"/>
      <c r="U21" s="472"/>
      <c r="V21" s="472"/>
    </row>
    <row r="22" spans="2:22" ht="15.95" customHeight="1">
      <c r="B22" s="30"/>
      <c r="C22" s="30"/>
      <c r="D22" s="30"/>
      <c r="E22" s="30"/>
      <c r="F22" s="30"/>
      <c r="G22" s="30"/>
      <c r="H22" s="30"/>
      <c r="I22" s="30"/>
      <c r="J22" s="30"/>
      <c r="N22" s="30"/>
      <c r="O22" s="30"/>
      <c r="P22" s="30"/>
      <c r="Q22" s="290"/>
      <c r="R22" s="290"/>
      <c r="S22" s="290"/>
      <c r="T22" s="290"/>
      <c r="U22" s="290"/>
      <c r="V22" s="290"/>
    </row>
    <row r="23" spans="2:22" ht="15.95" customHeight="1">
      <c r="B23" s="30"/>
      <c r="C23" s="30"/>
      <c r="D23" s="30"/>
      <c r="E23" s="30"/>
      <c r="F23" s="30"/>
      <c r="G23" s="30"/>
      <c r="H23" s="30"/>
      <c r="I23" s="30"/>
      <c r="J23" s="30"/>
      <c r="N23" s="30"/>
      <c r="O23" s="30"/>
      <c r="P23" s="30"/>
      <c r="Q23" s="30"/>
      <c r="R23" s="30"/>
      <c r="S23" s="30"/>
      <c r="T23" s="30"/>
      <c r="U23" s="30"/>
      <c r="V23" s="30"/>
    </row>
    <row r="24" spans="2:22" ht="15.95" customHeight="1">
      <c r="B24" s="461" t="s">
        <v>236</v>
      </c>
      <c r="C24" s="461"/>
      <c r="D24" s="461"/>
      <c r="E24" s="461"/>
      <c r="F24" s="461"/>
      <c r="G24" s="461"/>
      <c r="H24" s="461"/>
      <c r="I24" s="461"/>
      <c r="J24" s="461"/>
      <c r="N24" s="471" t="s">
        <v>177</v>
      </c>
      <c r="O24" s="471"/>
      <c r="P24" s="471"/>
      <c r="Q24" s="471"/>
      <c r="R24" s="471"/>
      <c r="S24" s="471"/>
      <c r="T24" s="471"/>
      <c r="U24" s="471"/>
      <c r="V24" s="471"/>
    </row>
    <row r="25" spans="2:22" ht="15.75" customHeight="1">
      <c r="B25" s="461"/>
      <c r="C25" s="461"/>
      <c r="D25" s="461"/>
      <c r="E25" s="461"/>
      <c r="F25" s="461"/>
      <c r="G25" s="461"/>
      <c r="H25" s="461"/>
      <c r="I25" s="461"/>
      <c r="J25" s="461"/>
      <c r="N25" s="471"/>
      <c r="O25" s="471"/>
      <c r="P25" s="471"/>
      <c r="Q25" s="471"/>
      <c r="R25" s="471"/>
      <c r="S25" s="471"/>
      <c r="T25" s="471"/>
      <c r="U25" s="471"/>
      <c r="V25" s="471"/>
    </row>
    <row r="26" spans="2:22" ht="15.95" customHeight="1">
      <c r="B26" s="29"/>
      <c r="C26" s="29"/>
      <c r="D26" s="29"/>
      <c r="E26" s="29"/>
      <c r="F26" s="29"/>
      <c r="G26" s="29"/>
      <c r="H26" s="29"/>
      <c r="I26" s="29"/>
      <c r="J26" s="29"/>
      <c r="N26" s="471"/>
      <c r="O26" s="471"/>
      <c r="P26" s="471"/>
      <c r="Q26" s="471"/>
      <c r="R26" s="471"/>
      <c r="S26" s="471"/>
      <c r="T26" s="471"/>
      <c r="U26" s="471"/>
      <c r="V26" s="471"/>
    </row>
    <row r="27" spans="2:22" ht="15.95" customHeight="1">
      <c r="B27" s="29"/>
      <c r="C27" s="29"/>
      <c r="D27" s="29"/>
      <c r="E27" s="29"/>
      <c r="F27" s="29"/>
      <c r="G27" s="29"/>
      <c r="H27" s="29"/>
      <c r="I27" s="29"/>
      <c r="J27" s="29"/>
      <c r="N27" s="471"/>
      <c r="O27" s="471"/>
      <c r="P27" s="471"/>
      <c r="Q27" s="471"/>
      <c r="R27" s="471"/>
      <c r="S27" s="471"/>
      <c r="T27" s="471"/>
      <c r="U27" s="471"/>
      <c r="V27" s="471"/>
    </row>
    <row r="28" spans="2:22" ht="15.95" customHeight="1">
      <c r="N28" s="29"/>
      <c r="O28" s="29"/>
      <c r="P28" s="29"/>
      <c r="Q28" s="29"/>
      <c r="R28" s="29"/>
      <c r="S28" s="29"/>
      <c r="T28" s="29"/>
      <c r="U28" s="29"/>
      <c r="V28" s="29"/>
    </row>
    <row r="29" spans="2:22" ht="15.95" customHeight="1">
      <c r="B29" s="14" t="s">
        <v>9</v>
      </c>
      <c r="N29" s="14" t="s">
        <v>9</v>
      </c>
    </row>
    <row r="30" spans="2:22" ht="15.95" customHeight="1">
      <c r="B30" s="31" t="s">
        <v>12</v>
      </c>
      <c r="N30" s="31" t="s">
        <v>12</v>
      </c>
    </row>
    <row r="31" spans="2:22" ht="15.95" customHeight="1">
      <c r="B31" s="462"/>
      <c r="C31" s="462"/>
      <c r="D31" s="462"/>
      <c r="E31" s="462"/>
      <c r="F31" s="462"/>
      <c r="G31" s="462"/>
      <c r="H31" s="462"/>
      <c r="I31" s="462"/>
      <c r="J31" s="462"/>
      <c r="N31" s="473" t="s">
        <v>136</v>
      </c>
      <c r="O31" s="474"/>
      <c r="P31" s="474"/>
      <c r="Q31" s="474"/>
      <c r="R31" s="474"/>
      <c r="S31" s="474"/>
      <c r="T31" s="474"/>
      <c r="U31" s="474"/>
      <c r="V31" s="474"/>
    </row>
    <row r="32" spans="2:22" ht="15.95" customHeight="1">
      <c r="B32" s="462"/>
      <c r="C32" s="462"/>
      <c r="D32" s="462"/>
      <c r="E32" s="462"/>
      <c r="F32" s="462"/>
      <c r="G32" s="462"/>
      <c r="H32" s="462"/>
      <c r="I32" s="462"/>
      <c r="J32" s="462"/>
      <c r="N32" s="474"/>
      <c r="O32" s="474"/>
      <c r="P32" s="474"/>
      <c r="Q32" s="474"/>
      <c r="R32" s="474"/>
      <c r="S32" s="474"/>
      <c r="T32" s="474"/>
      <c r="U32" s="474"/>
      <c r="V32" s="474"/>
    </row>
    <row r="34" spans="2:22" ht="15.95" customHeight="1">
      <c r="B34" s="31" t="s">
        <v>6</v>
      </c>
      <c r="N34" s="31" t="s">
        <v>6</v>
      </c>
    </row>
    <row r="35" spans="2:22" ht="15.95" customHeight="1">
      <c r="B35" s="154" t="s">
        <v>53</v>
      </c>
      <c r="C35" s="463" t="s">
        <v>91</v>
      </c>
      <c r="D35" s="463"/>
      <c r="N35" s="154" t="s">
        <v>53</v>
      </c>
      <c r="O35" s="475" t="s">
        <v>134</v>
      </c>
      <c r="P35" s="475"/>
      <c r="Q35" s="476" t="s">
        <v>137</v>
      </c>
      <c r="R35" s="476"/>
      <c r="S35" s="476"/>
      <c r="T35" s="476"/>
      <c r="U35" s="476"/>
      <c r="V35" s="476"/>
    </row>
    <row r="36" spans="2:22" ht="15.95" customHeight="1">
      <c r="B36" s="154" t="s">
        <v>54</v>
      </c>
      <c r="C36" s="463" t="s">
        <v>91</v>
      </c>
      <c r="D36" s="463"/>
      <c r="N36" s="154" t="s">
        <v>54</v>
      </c>
      <c r="O36" s="475" t="s">
        <v>135</v>
      </c>
      <c r="P36" s="475"/>
      <c r="Q36" s="476"/>
      <c r="R36" s="476"/>
      <c r="S36" s="476"/>
      <c r="T36" s="476"/>
      <c r="U36" s="476"/>
      <c r="V36" s="476"/>
    </row>
    <row r="37" spans="2:22" ht="15.95" customHeight="1"/>
    <row r="38" spans="2:22" ht="15.95" customHeight="1">
      <c r="B38" s="31" t="s">
        <v>221</v>
      </c>
      <c r="N38" s="31" t="s">
        <v>222</v>
      </c>
    </row>
    <row r="39" spans="2:22" ht="15.95" customHeight="1">
      <c r="B39" s="462"/>
      <c r="C39" s="462"/>
      <c r="D39" s="462"/>
      <c r="E39" s="462"/>
      <c r="F39" s="462"/>
      <c r="G39" s="462"/>
      <c r="H39" s="462"/>
      <c r="I39" s="462"/>
      <c r="J39" s="462"/>
      <c r="N39" s="468" t="s">
        <v>104</v>
      </c>
      <c r="O39" s="468"/>
      <c r="P39" s="468"/>
      <c r="Q39" s="468"/>
      <c r="R39" s="468"/>
      <c r="S39" s="468"/>
      <c r="T39" s="468"/>
      <c r="U39" s="468"/>
      <c r="V39" s="468"/>
    </row>
    <row r="40" spans="2:22" ht="15.95" customHeight="1">
      <c r="B40" s="462"/>
      <c r="C40" s="462"/>
      <c r="D40" s="462"/>
      <c r="E40" s="462"/>
      <c r="F40" s="462"/>
      <c r="G40" s="462"/>
      <c r="H40" s="462"/>
      <c r="I40" s="462"/>
      <c r="J40" s="462"/>
      <c r="N40" s="469" t="s">
        <v>138</v>
      </c>
      <c r="O40" s="470"/>
      <c r="P40" s="470"/>
      <c r="Q40" s="470"/>
      <c r="R40" s="470"/>
      <c r="S40" s="470"/>
      <c r="T40" s="470"/>
      <c r="U40" s="470"/>
      <c r="V40" s="470"/>
    </row>
    <row r="41" spans="2:22" ht="15.95" customHeight="1">
      <c r="N41" s="470" t="s">
        <v>139</v>
      </c>
      <c r="O41" s="470"/>
      <c r="P41" s="470"/>
      <c r="Q41" s="470"/>
      <c r="R41" s="470"/>
      <c r="S41" s="470"/>
      <c r="T41" s="470"/>
      <c r="U41" s="470"/>
      <c r="V41" s="470"/>
    </row>
    <row r="42" spans="2:22" ht="15.95" customHeight="1">
      <c r="B42" s="31" t="s">
        <v>124</v>
      </c>
      <c r="N42" s="31" t="s">
        <v>124</v>
      </c>
    </row>
    <row r="43" spans="2:22" ht="15.95" customHeight="1">
      <c r="B43" s="154" t="s">
        <v>125</v>
      </c>
      <c r="N43" s="154" t="s">
        <v>125</v>
      </c>
    </row>
    <row r="44" spans="2:22" ht="15.95" customHeight="1">
      <c r="N44" s="293"/>
      <c r="O44" s="8"/>
      <c r="P44" s="8"/>
      <c r="Q44" s="8"/>
      <c r="R44" s="8"/>
      <c r="S44" s="8"/>
      <c r="T44" s="8"/>
      <c r="U44" s="8"/>
      <c r="V44" s="8"/>
    </row>
    <row r="45" spans="2:22" ht="15.95" customHeight="1"/>
    <row r="46" spans="2:22" ht="15.95" customHeight="1">
      <c r="O46" s="51"/>
      <c r="P46" s="51"/>
      <c r="Q46" s="51"/>
      <c r="R46" s="51"/>
      <c r="S46" s="51"/>
      <c r="T46" s="51"/>
    </row>
    <row r="47" spans="2:22" ht="15.95" customHeight="1"/>
    <row r="48" spans="2:22" ht="15.95" customHeight="1"/>
    <row r="49" spans="1:23" ht="15.95" customHeight="1">
      <c r="B49" s="129"/>
      <c r="C49" s="51"/>
      <c r="D49" s="51"/>
      <c r="E49" s="51"/>
      <c r="F49" s="51"/>
      <c r="G49" s="51"/>
      <c r="H49" s="51"/>
      <c r="N49" s="129"/>
      <c r="O49" s="14"/>
      <c r="P49" s="14"/>
      <c r="Q49" s="14"/>
      <c r="R49" s="14"/>
      <c r="S49" s="14"/>
      <c r="T49" s="14"/>
      <c r="U49" s="14"/>
      <c r="V49" s="14"/>
    </row>
    <row r="50" spans="1:23" ht="15.95" customHeight="1"/>
    <row r="51" spans="1:23" ht="15.95" customHeight="1">
      <c r="M51" s="123"/>
    </row>
    <row r="52" spans="1:23" ht="15.95" customHeight="1"/>
    <row r="53" spans="1:23" ht="15.95" customHeight="1">
      <c r="L53" s="14"/>
      <c r="W53" s="14"/>
    </row>
    <row r="54" spans="1:23" ht="18.600000000000001" customHeight="1">
      <c r="A54" s="123"/>
      <c r="B54" s="14"/>
      <c r="C54" s="14"/>
      <c r="D54" s="14"/>
      <c r="E54" s="14"/>
      <c r="F54" s="14"/>
      <c r="G54" s="14"/>
      <c r="H54" s="14"/>
      <c r="I54" s="14"/>
      <c r="J54" s="14"/>
      <c r="K54" s="14"/>
    </row>
    <row r="55" spans="1:23" ht="18.600000000000001" hidden="1" customHeight="1">
      <c r="B55" s="99" t="s">
        <v>83</v>
      </c>
    </row>
    <row r="56" spans="1:23" ht="18.600000000000001" hidden="1" customHeight="1">
      <c r="B56" s="98" t="s">
        <v>242</v>
      </c>
    </row>
    <row r="57" spans="1:23" ht="18.600000000000001" hidden="1" customHeight="1">
      <c r="B57" s="99" t="s">
        <v>90</v>
      </c>
    </row>
    <row r="58" spans="1:23" ht="18.600000000000001" hidden="1" customHeight="1">
      <c r="B58" s="98" t="s">
        <v>96</v>
      </c>
    </row>
    <row r="59" spans="1:23" ht="18.600000000000001" hidden="1" customHeight="1">
      <c r="B59" s="98" t="s">
        <v>240</v>
      </c>
    </row>
    <row r="60" spans="1:23" ht="18.600000000000001" hidden="1" customHeight="1">
      <c r="B60" s="98" t="s">
        <v>241</v>
      </c>
    </row>
    <row r="61" spans="1:23" ht="18.600000000000001" hidden="1" customHeight="1">
      <c r="B61" s="261" t="s">
        <v>264</v>
      </c>
    </row>
    <row r="62" spans="1:23" ht="18.600000000000001" hidden="1" customHeight="1">
      <c r="B62" s="261" t="s">
        <v>265</v>
      </c>
    </row>
    <row r="63" spans="1:23" ht="18.600000000000001" hidden="1" customHeight="1">
      <c r="B63" s="98" t="s">
        <v>97</v>
      </c>
    </row>
    <row r="64" spans="1:23" ht="18.600000000000001" hidden="1" customHeight="1">
      <c r="B64" s="98" t="s">
        <v>98</v>
      </c>
    </row>
    <row r="65" spans="2:2" ht="18.600000000000001" hidden="1" customHeight="1">
      <c r="B65" s="98" t="s">
        <v>239</v>
      </c>
    </row>
    <row r="66" spans="2:2" ht="18.600000000000001" hidden="1" customHeight="1">
      <c r="B66" s="98" t="s">
        <v>267</v>
      </c>
    </row>
    <row r="67" spans="2:2" ht="18.600000000000001" hidden="1" customHeight="1">
      <c r="B67" s="13" t="s">
        <v>123</v>
      </c>
    </row>
    <row r="68" spans="2:2" ht="18.600000000000001" hidden="1" customHeight="1">
      <c r="B68" s="13" t="s">
        <v>122</v>
      </c>
    </row>
    <row r="69" spans="2:2" ht="18.600000000000001" hidden="1" customHeight="1">
      <c r="B69" s="13" t="s">
        <v>121</v>
      </c>
    </row>
    <row r="70" spans="2:2" ht="18.600000000000001" customHeight="1"/>
    <row r="71" spans="2:2" ht="15.95" customHeight="1"/>
    <row r="72" spans="2:2" ht="15.95" customHeight="1"/>
    <row r="73" spans="2:2" ht="15.95" customHeight="1"/>
    <row r="74" spans="2:2" ht="15.95" customHeight="1"/>
    <row r="75" spans="2:2" ht="15.95" customHeight="1"/>
    <row r="76" spans="2:2" ht="15.95" customHeight="1"/>
    <row r="77" spans="2:2" ht="15.95" customHeight="1"/>
    <row r="78" spans="2:2" ht="15.95" customHeight="1"/>
    <row r="79" spans="2:2" ht="15.95" customHeight="1"/>
    <row r="80" spans="2:2"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sheetData>
  <protectedRanges>
    <protectedRange sqref="J2 D3:J3 J4 I9:J9 E14:J21 B24:J25 B31:J32 C35:D36 B39:J40 V2 P3:V3 V4 U9:V9 N24:V25 N31:V32 O35:P36 N39:V40 Q14:V22" name="範囲1"/>
  </protectedRanges>
  <mergeCells count="26">
    <mergeCell ref="D3:J3"/>
    <mergeCell ref="N39:V39"/>
    <mergeCell ref="N40:V40"/>
    <mergeCell ref="N41:V41"/>
    <mergeCell ref="N24:V27"/>
    <mergeCell ref="Q20:V21"/>
    <mergeCell ref="N31:V32"/>
    <mergeCell ref="O35:P35"/>
    <mergeCell ref="Q35:V36"/>
    <mergeCell ref="O36:P36"/>
    <mergeCell ref="P3:V3"/>
    <mergeCell ref="U9:V9"/>
    <mergeCell ref="Q14:V15"/>
    <mergeCell ref="Q16:V17"/>
    <mergeCell ref="Q18:V19"/>
    <mergeCell ref="B40:J40"/>
    <mergeCell ref="I9:J9"/>
    <mergeCell ref="E14:J15"/>
    <mergeCell ref="E16:J17"/>
    <mergeCell ref="E18:J19"/>
    <mergeCell ref="E20:J21"/>
    <mergeCell ref="B24:J25"/>
    <mergeCell ref="B31:J32"/>
    <mergeCell ref="C35:D35"/>
    <mergeCell ref="C36:D36"/>
    <mergeCell ref="B39:J39"/>
  </mergeCells>
  <phoneticPr fontId="7"/>
  <conditionalFormatting sqref="B24:J25">
    <cfRule type="containsText" dxfId="32" priority="7" operator="containsText" text="―――リストから選択し年度を入力してください―――">
      <formula>NOT(ISERROR(SEARCH("―――リストから選択し年度を入力してください―――",B24)))</formula>
    </cfRule>
  </conditionalFormatting>
  <conditionalFormatting sqref="D3">
    <cfRule type="containsText" dxfId="31" priority="8" operator="containsText" text="―――事業名を選択して下さい―――">
      <formula>NOT(ISERROR(SEARCH("―――事業名を選択して下さい―――",D3)))</formula>
    </cfRule>
  </conditionalFormatting>
  <conditionalFormatting sqref="N24">
    <cfRule type="containsText" dxfId="30" priority="1" operator="containsText" text="―――リストから選択し年度を入力してください―――">
      <formula>NOT(ISERROR(SEARCH("―――リストから選択し年度を入力してください―――",N24)))</formula>
    </cfRule>
  </conditionalFormatting>
  <conditionalFormatting sqref="P3">
    <cfRule type="containsText" dxfId="29" priority="2" operator="containsText" text="―――事業名を選択して下さい―――">
      <formula>NOT(ISERROR(SEARCH("―――事業名を選択して下さい―――",P3)))</formula>
    </cfRule>
  </conditionalFormatting>
  <dataValidations count="4">
    <dataValidation type="list" allowBlank="1" showInputMessage="1" sqref="P3:V3" xr:uid="{390E9737-F340-45E0-AA5E-B6A85B4C3DE3}">
      <formula1>$B$55:$B$64</formula1>
    </dataValidation>
    <dataValidation type="list" allowBlank="1" showInputMessage="1" sqref="B24:J25 N24" xr:uid="{674111D2-7C59-4E2E-B304-F5B1E2060DFA}">
      <formula1>$B$67:$B$69</formula1>
    </dataValidation>
    <dataValidation type="list" allowBlank="1" showInputMessage="1" showErrorMessage="1" sqref="G4 S4" xr:uid="{33E459EB-DA51-4358-80D3-CF5AA9CC7470}">
      <formula1>$B$57:$B$71</formula1>
    </dataValidation>
    <dataValidation type="list" allowBlank="1" showInputMessage="1" showErrorMessage="1" sqref="D3:J3" xr:uid="{38474B55-836F-42D6-B486-AECE73F0F1A0}">
      <formula1>$B$55:$B$66</formula1>
    </dataValidation>
  </dataValidations>
  <printOptions horizontalCentered="1"/>
  <pageMargins left="0.59055118110236227" right="0.59055118110236227" top="0.98425196850393704" bottom="0.78740157480314965" header="0" footer="0"/>
  <pageSetup paperSize="9" scale="94" firstPageNumber="74" orientation="portrait" cellComments="asDisplayed" r:id="rId1"/>
  <headerFooter alignWithMargins="0"/>
  <colBreaks count="1" manualBreakCount="1">
    <brk id="12" max="4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60130-CDF5-4D24-8AFD-01CD2FB1E671}">
  <sheetPr>
    <tabColor theme="0"/>
  </sheetPr>
  <dimension ref="A1:X101"/>
  <sheetViews>
    <sheetView showRuler="0" topLeftCell="A3" zoomScaleNormal="100" zoomScaleSheetLayoutView="100" workbookViewId="0">
      <selection activeCell="D8" sqref="D8"/>
    </sheetView>
  </sheetViews>
  <sheetFormatPr defaultColWidth="9" defaultRowHeight="15" customHeight="1"/>
  <cols>
    <col min="1" max="1" width="1.625" style="169" customWidth="1"/>
    <col min="2" max="2" width="14" style="169" customWidth="1"/>
    <col min="3" max="5" width="13.25" style="169" customWidth="1"/>
    <col min="6" max="6" width="11.625" style="393" customWidth="1"/>
    <col min="7" max="7" width="16.25" style="169" customWidth="1"/>
    <col min="8" max="8" width="10.625" style="393" customWidth="1"/>
    <col min="9" max="11" width="1.625" style="169" customWidth="1"/>
    <col min="12" max="12" width="14" style="169" customWidth="1"/>
    <col min="13" max="15" width="13.25" style="169" customWidth="1"/>
    <col min="16" max="16" width="11.625" style="169" customWidth="1"/>
    <col min="17" max="17" width="16.25" style="169" customWidth="1"/>
    <col min="18" max="18" width="10.75" style="169" customWidth="1"/>
    <col min="19" max="19" width="1.625" style="169" customWidth="1"/>
    <col min="20" max="16384" width="9" style="169"/>
  </cols>
  <sheetData>
    <row r="1" spans="1:19" ht="18" customHeight="1">
      <c r="B1" s="320"/>
      <c r="C1" s="225"/>
      <c r="D1" s="225"/>
      <c r="E1" s="225"/>
      <c r="F1" s="392"/>
      <c r="G1" s="225"/>
      <c r="H1" s="392"/>
      <c r="K1" s="225"/>
      <c r="L1" s="321"/>
      <c r="M1" s="177"/>
      <c r="N1" s="177"/>
      <c r="O1" s="177"/>
      <c r="P1" s="177"/>
      <c r="Q1" s="225"/>
      <c r="R1" s="225"/>
      <c r="S1" s="225"/>
    </row>
    <row r="2" spans="1:19" ht="15.95" customHeight="1">
      <c r="A2" s="322" t="s">
        <v>57</v>
      </c>
      <c r="B2" s="323"/>
      <c r="C2" s="324"/>
      <c r="H2" s="404" t="str">
        <f>'実績報告書① '!$I$2&amp;'実績報告書① '!$J$2</f>
        <v>e-Rad課題ID：</v>
      </c>
      <c r="K2" s="325" t="s">
        <v>57</v>
      </c>
      <c r="L2" s="326"/>
      <c r="M2" s="327" t="s">
        <v>105</v>
      </c>
      <c r="N2" s="225"/>
      <c r="O2" s="225"/>
      <c r="P2" s="480" t="s">
        <v>178</v>
      </c>
      <c r="Q2" s="480"/>
      <c r="R2" s="480"/>
      <c r="S2" s="225"/>
    </row>
    <row r="3" spans="1:19" ht="15.95" customHeight="1">
      <c r="B3" s="328"/>
      <c r="C3" s="329"/>
      <c r="D3" s="329"/>
      <c r="E3" s="329"/>
      <c r="F3" s="394"/>
      <c r="G3" s="225"/>
      <c r="H3" s="405" t="str">
        <f>'実績報告書① '!$I$4&amp;'実績報告書① '!$J$4</f>
        <v>研究課題番号：</v>
      </c>
      <c r="K3" s="322"/>
      <c r="L3" s="331"/>
      <c r="M3" s="225"/>
      <c r="N3" s="225"/>
      <c r="O3" s="225"/>
      <c r="P3" s="480" t="s">
        <v>223</v>
      </c>
      <c r="Q3" s="480"/>
      <c r="R3" s="480"/>
    </row>
    <row r="4" spans="1:19" ht="15.75" customHeight="1">
      <c r="B4" s="332" t="s">
        <v>7</v>
      </c>
      <c r="H4" s="404" t="s">
        <v>132</v>
      </c>
      <c r="K4" s="225"/>
      <c r="L4" s="333" t="s">
        <v>7</v>
      </c>
      <c r="M4" s="225"/>
      <c r="N4" s="225"/>
      <c r="O4" s="225"/>
      <c r="P4" s="225"/>
      <c r="Q4" s="225"/>
      <c r="R4" s="330" t="s">
        <v>132</v>
      </c>
      <c r="S4" s="225"/>
    </row>
    <row r="5" spans="1:19" ht="15.95" customHeight="1">
      <c r="B5" s="482" t="s">
        <v>5</v>
      </c>
      <c r="C5" s="482" t="s">
        <v>58</v>
      </c>
      <c r="D5" s="482" t="s">
        <v>127</v>
      </c>
      <c r="E5" s="482" t="s">
        <v>59</v>
      </c>
      <c r="F5" s="484" t="s">
        <v>140</v>
      </c>
      <c r="G5" s="486" t="s">
        <v>62</v>
      </c>
      <c r="H5" s="487"/>
      <c r="K5" s="225"/>
      <c r="L5" s="482" t="s">
        <v>5</v>
      </c>
      <c r="M5" s="482" t="s">
        <v>58</v>
      </c>
      <c r="N5" s="482" t="s">
        <v>127</v>
      </c>
      <c r="O5" s="482" t="s">
        <v>59</v>
      </c>
      <c r="P5" s="482" t="s">
        <v>141</v>
      </c>
      <c r="Q5" s="486" t="s">
        <v>62</v>
      </c>
      <c r="R5" s="487"/>
      <c r="S5" s="225"/>
    </row>
    <row r="6" spans="1:19" ht="15.95" customHeight="1">
      <c r="B6" s="483"/>
      <c r="C6" s="483"/>
      <c r="D6" s="483"/>
      <c r="E6" s="483"/>
      <c r="F6" s="485"/>
      <c r="G6" s="488"/>
      <c r="H6" s="489"/>
      <c r="K6" s="225"/>
      <c r="L6" s="483"/>
      <c r="M6" s="483"/>
      <c r="N6" s="483"/>
      <c r="O6" s="483"/>
      <c r="P6" s="483"/>
      <c r="Q6" s="488"/>
      <c r="R6" s="489"/>
      <c r="S6" s="225"/>
    </row>
    <row r="7" spans="1:19" ht="15.95" customHeight="1">
      <c r="B7" s="334"/>
      <c r="C7" s="335"/>
      <c r="D7" s="335"/>
      <c r="E7" s="335"/>
      <c r="F7" s="395"/>
      <c r="G7" s="352"/>
      <c r="H7" s="439"/>
      <c r="K7" s="225"/>
      <c r="L7" s="334"/>
      <c r="M7" s="335"/>
      <c r="N7" s="335"/>
      <c r="O7" s="335"/>
      <c r="P7" s="335"/>
      <c r="Q7" s="336"/>
      <c r="R7" s="337"/>
      <c r="S7" s="225"/>
    </row>
    <row r="8" spans="1:19" ht="15.95" customHeight="1">
      <c r="B8" s="338" t="s">
        <v>23</v>
      </c>
      <c r="C8" s="137">
        <f>'別添１ 集計表'!T64</f>
        <v>0</v>
      </c>
      <c r="D8" s="339">
        <f>'別添１ 集計表'!T89</f>
        <v>0</v>
      </c>
      <c r="E8" s="137">
        <f>'別添１ 集計表'!T39</f>
        <v>0</v>
      </c>
      <c r="F8" s="440">
        <f>(E8+D8)-C8</f>
        <v>0</v>
      </c>
      <c r="G8" s="441" t="s">
        <v>229</v>
      </c>
      <c r="H8" s="442">
        <f>'別添１ 集計表'!T41</f>
        <v>0</v>
      </c>
      <c r="I8" s="225"/>
      <c r="K8" s="225"/>
      <c r="L8" s="338" t="s">
        <v>23</v>
      </c>
      <c r="M8" s="342" t="s">
        <v>142</v>
      </c>
      <c r="N8" s="342" t="s">
        <v>142</v>
      </c>
      <c r="O8" s="342" t="s">
        <v>142</v>
      </c>
      <c r="P8" s="343" t="s">
        <v>143</v>
      </c>
      <c r="Q8" s="341" t="s">
        <v>229</v>
      </c>
      <c r="R8" s="344" t="s">
        <v>180</v>
      </c>
      <c r="S8" s="225"/>
    </row>
    <row r="9" spans="1:19" ht="15.95" customHeight="1">
      <c r="B9" s="345"/>
      <c r="C9" s="137"/>
      <c r="D9" s="137"/>
      <c r="E9" s="137"/>
      <c r="F9" s="440"/>
      <c r="G9" s="443" t="str">
        <f>IF('別添１ 集計表'!$B$6="有","返還連絡書に伴う返還額","")</f>
        <v>返還連絡書に伴う返還額</v>
      </c>
      <c r="H9" s="442">
        <f>'別添１ 集計表'!T49</f>
        <v>0</v>
      </c>
      <c r="K9" s="225"/>
      <c r="L9" s="345"/>
      <c r="M9" s="137"/>
      <c r="N9" s="137"/>
      <c r="O9" s="137"/>
      <c r="P9" s="340"/>
      <c r="Q9" s="346" t="s">
        <v>243</v>
      </c>
      <c r="R9" s="344" t="s">
        <v>180</v>
      </c>
      <c r="S9" s="225"/>
    </row>
    <row r="10" spans="1:19" ht="15.95" customHeight="1">
      <c r="B10" s="345" t="s">
        <v>22</v>
      </c>
      <c r="C10" s="137"/>
      <c r="D10" s="137"/>
      <c r="E10" s="137">
        <f>'別添１ 集計表'!T38</f>
        <v>0</v>
      </c>
      <c r="F10" s="440">
        <f>(E10+D10)-C10</f>
        <v>0</v>
      </c>
      <c r="G10" s="443" t="str">
        <f>IF('別添１ 集計表'!$B$6="有","執行未済額(返還額)","")</f>
        <v>執行未済額(返還額)</v>
      </c>
      <c r="H10" s="442">
        <f>'別添１ 集計表'!T51</f>
        <v>0</v>
      </c>
      <c r="K10" s="225"/>
      <c r="L10" s="345" t="s">
        <v>22</v>
      </c>
      <c r="M10" s="347"/>
      <c r="N10" s="347"/>
      <c r="O10" s="342" t="s">
        <v>142</v>
      </c>
      <c r="P10" s="343" t="s">
        <v>143</v>
      </c>
      <c r="Q10" s="346" t="s">
        <v>131</v>
      </c>
      <c r="R10" s="344" t="s">
        <v>180</v>
      </c>
      <c r="S10" s="225"/>
    </row>
    <row r="11" spans="1:19" ht="15.95" customHeight="1">
      <c r="B11" s="348"/>
      <c r="C11" s="138"/>
      <c r="D11" s="138"/>
      <c r="E11" s="138"/>
      <c r="F11" s="444"/>
      <c r="G11" s="445" t="str">
        <f>IF('別添１ 集計表'!$B$6="無","執行未済額(返還額)","")</f>
        <v/>
      </c>
      <c r="H11" s="446" t="str">
        <f>'別添１ 集計表'!T46</f>
        <v/>
      </c>
      <c r="K11" s="225"/>
      <c r="L11" s="348"/>
      <c r="M11" s="138"/>
      <c r="N11" s="138"/>
      <c r="O11" s="138"/>
      <c r="P11" s="349"/>
      <c r="Q11" s="350"/>
      <c r="R11" s="351"/>
      <c r="S11" s="225"/>
    </row>
    <row r="12" spans="1:19" ht="15.95" customHeight="1">
      <c r="B12" s="352"/>
      <c r="C12" s="139"/>
      <c r="D12" s="139"/>
      <c r="E12" s="139"/>
      <c r="F12" s="447"/>
      <c r="G12" s="352"/>
      <c r="H12" s="439"/>
      <c r="K12" s="225"/>
      <c r="L12" s="352"/>
      <c r="M12" s="139"/>
      <c r="N12" s="139"/>
      <c r="O12" s="139"/>
      <c r="P12" s="353"/>
      <c r="Q12" s="336"/>
      <c r="R12" s="337"/>
      <c r="S12" s="225"/>
    </row>
    <row r="13" spans="1:19" ht="15.95" customHeight="1">
      <c r="B13" s="354" t="s">
        <v>3</v>
      </c>
      <c r="C13" s="355">
        <f>SUM(C8:C10)</f>
        <v>0</v>
      </c>
      <c r="D13" s="355">
        <f>SUM(D8:D10)</f>
        <v>0</v>
      </c>
      <c r="E13" s="355">
        <f>SUM(E8:E10)</f>
        <v>0</v>
      </c>
      <c r="F13" s="448">
        <f>(E13+D13)-C13</f>
        <v>0</v>
      </c>
      <c r="G13" s="449"/>
      <c r="H13" s="450"/>
      <c r="K13" s="225"/>
      <c r="L13" s="354" t="s">
        <v>3</v>
      </c>
      <c r="M13" s="356" t="s">
        <v>143</v>
      </c>
      <c r="N13" s="356" t="s">
        <v>143</v>
      </c>
      <c r="O13" s="356" t="s">
        <v>143</v>
      </c>
      <c r="P13" s="356" t="s">
        <v>143</v>
      </c>
      <c r="Q13" s="350"/>
      <c r="R13" s="351"/>
      <c r="S13" s="225"/>
    </row>
    <row r="14" spans="1:19" ht="15.95" customHeight="1">
      <c r="C14" s="357"/>
      <c r="D14" s="357"/>
      <c r="E14" s="357"/>
      <c r="F14" s="451"/>
      <c r="G14" s="358"/>
      <c r="H14" s="452"/>
      <c r="K14" s="225"/>
      <c r="L14" s="225"/>
      <c r="M14" s="225"/>
      <c r="N14" s="225"/>
      <c r="O14" s="225"/>
      <c r="P14" s="225"/>
      <c r="Q14" s="225"/>
      <c r="R14" s="225"/>
      <c r="S14" s="225"/>
    </row>
    <row r="15" spans="1:19" ht="15.95" customHeight="1">
      <c r="B15" s="357" t="s">
        <v>4</v>
      </c>
      <c r="C15" s="357"/>
      <c r="D15" s="357"/>
      <c r="E15" s="357"/>
      <c r="F15" s="451"/>
      <c r="G15" s="358"/>
      <c r="H15" s="453" t="s">
        <v>132</v>
      </c>
      <c r="K15" s="225"/>
      <c r="L15" s="358" t="s">
        <v>4</v>
      </c>
      <c r="M15" s="225"/>
      <c r="N15" s="225"/>
      <c r="O15" s="225"/>
      <c r="P15" s="225"/>
      <c r="Q15" s="225"/>
      <c r="R15" s="330" t="s">
        <v>132</v>
      </c>
      <c r="S15" s="225"/>
    </row>
    <row r="16" spans="1:19" ht="15.95" customHeight="1">
      <c r="B16" s="490" t="s">
        <v>5</v>
      </c>
      <c r="C16" s="482" t="s">
        <v>58</v>
      </c>
      <c r="D16" s="482" t="s">
        <v>127</v>
      </c>
      <c r="E16" s="482" t="s">
        <v>59</v>
      </c>
      <c r="F16" s="484" t="s">
        <v>140</v>
      </c>
      <c r="G16" s="359"/>
      <c r="H16" s="406"/>
      <c r="K16" s="225"/>
      <c r="L16" s="490" t="s">
        <v>5</v>
      </c>
      <c r="M16" s="482" t="s">
        <v>58</v>
      </c>
      <c r="N16" s="482" t="s">
        <v>127</v>
      </c>
      <c r="O16" s="482" t="s">
        <v>59</v>
      </c>
      <c r="P16" s="482" t="s">
        <v>141</v>
      </c>
      <c r="Q16" s="486" t="s">
        <v>62</v>
      </c>
      <c r="R16" s="487"/>
      <c r="S16" s="225"/>
    </row>
    <row r="17" spans="1:24" ht="15.95" customHeight="1">
      <c r="B17" s="491"/>
      <c r="C17" s="483"/>
      <c r="D17" s="483"/>
      <c r="E17" s="483"/>
      <c r="F17" s="485"/>
      <c r="G17" s="360" t="s">
        <v>62</v>
      </c>
      <c r="H17" s="407"/>
      <c r="K17" s="225"/>
      <c r="L17" s="491"/>
      <c r="M17" s="483"/>
      <c r="N17" s="483"/>
      <c r="O17" s="483"/>
      <c r="P17" s="483"/>
      <c r="Q17" s="488"/>
      <c r="R17" s="489"/>
      <c r="S17" s="225"/>
    </row>
    <row r="18" spans="1:24" ht="15.95" customHeight="1">
      <c r="B18" s="361"/>
      <c r="C18" s="362"/>
      <c r="D18" s="335"/>
      <c r="E18" s="362"/>
      <c r="F18" s="396"/>
      <c r="G18" s="352"/>
      <c r="H18" s="439"/>
      <c r="K18" s="225"/>
      <c r="L18" s="361"/>
      <c r="M18" s="362"/>
      <c r="N18" s="335"/>
      <c r="O18" s="362"/>
      <c r="P18" s="362"/>
      <c r="Q18" s="336"/>
      <c r="R18" s="337"/>
      <c r="S18" s="225"/>
      <c r="X18" s="225"/>
    </row>
    <row r="19" spans="1:24" ht="15.95" customHeight="1">
      <c r="B19" s="363" t="s">
        <v>21</v>
      </c>
      <c r="C19" s="137">
        <f>SUM(C21:C27)</f>
        <v>0</v>
      </c>
      <c r="D19" s="137">
        <f>SUM(D21:D27)</f>
        <v>0</v>
      </c>
      <c r="E19" s="137">
        <f>SUM(E21:E27)</f>
        <v>0</v>
      </c>
      <c r="F19" s="440">
        <f>(E19+D19)-C19</f>
        <v>0</v>
      </c>
      <c r="G19" s="348"/>
      <c r="H19" s="454"/>
      <c r="K19" s="225"/>
      <c r="L19" s="363" t="s">
        <v>21</v>
      </c>
      <c r="M19" s="343" t="s">
        <v>143</v>
      </c>
      <c r="N19" s="343" t="s">
        <v>143</v>
      </c>
      <c r="O19" s="343" t="s">
        <v>143</v>
      </c>
      <c r="P19" s="343" t="s">
        <v>143</v>
      </c>
      <c r="Q19" s="364"/>
      <c r="R19" s="365"/>
      <c r="S19" s="225"/>
      <c r="X19" s="225"/>
    </row>
    <row r="20" spans="1:24" ht="15.95" customHeight="1">
      <c r="B20" s="366"/>
      <c r="C20" s="137"/>
      <c r="D20" s="137"/>
      <c r="E20" s="137"/>
      <c r="F20" s="440"/>
      <c r="G20" s="348"/>
      <c r="H20" s="454"/>
      <c r="K20" s="225"/>
      <c r="L20" s="366"/>
      <c r="M20" s="137"/>
      <c r="N20" s="137"/>
      <c r="O20" s="137"/>
      <c r="P20" s="340"/>
      <c r="Q20" s="364"/>
      <c r="R20" s="365"/>
      <c r="S20" s="225"/>
    </row>
    <row r="21" spans="1:24" ht="15.95" customHeight="1">
      <c r="B21" s="366" t="s">
        <v>43</v>
      </c>
      <c r="C21" s="137">
        <f>'別添１ 集計表'!T56</f>
        <v>0</v>
      </c>
      <c r="D21" s="137">
        <f>'別添１ 集計表'!T69</f>
        <v>0</v>
      </c>
      <c r="E21" s="137">
        <f>'別添１ 集計表'!T14</f>
        <v>0</v>
      </c>
      <c r="F21" s="440">
        <f>(E21+D21)-C21</f>
        <v>0</v>
      </c>
      <c r="G21" s="348"/>
      <c r="H21" s="454"/>
      <c r="K21" s="225"/>
      <c r="L21" s="366" t="s">
        <v>43</v>
      </c>
      <c r="M21" s="342" t="s">
        <v>142</v>
      </c>
      <c r="N21" s="342" t="s">
        <v>142</v>
      </c>
      <c r="O21" s="342" t="s">
        <v>142</v>
      </c>
      <c r="P21" s="343" t="s">
        <v>143</v>
      </c>
      <c r="Q21" s="364"/>
      <c r="R21" s="365"/>
      <c r="S21" s="225"/>
    </row>
    <row r="22" spans="1:24" ht="15.95" customHeight="1">
      <c r="B22" s="366"/>
      <c r="C22" s="137"/>
      <c r="D22" s="137"/>
      <c r="E22" s="137"/>
      <c r="F22" s="440"/>
      <c r="G22" s="348"/>
      <c r="H22" s="454"/>
      <c r="K22" s="225"/>
      <c r="L22" s="366"/>
      <c r="M22" s="137"/>
      <c r="N22" s="137"/>
      <c r="O22" s="137"/>
      <c r="P22" s="340"/>
      <c r="Q22" s="364"/>
      <c r="R22" s="365"/>
      <c r="S22" s="225"/>
    </row>
    <row r="23" spans="1:24" ht="15.95" customHeight="1">
      <c r="B23" s="366" t="s">
        <v>44</v>
      </c>
      <c r="C23" s="137">
        <f>'別添１ 集計表'!T57</f>
        <v>0</v>
      </c>
      <c r="D23" s="137">
        <f>'別添１ 集計表'!T72</f>
        <v>0</v>
      </c>
      <c r="E23" s="137">
        <f>'別添１ 集計表'!T17</f>
        <v>0</v>
      </c>
      <c r="F23" s="440">
        <f>(E23+D23)-C23</f>
        <v>0</v>
      </c>
      <c r="G23" s="348"/>
      <c r="H23" s="454"/>
      <c r="K23" s="225"/>
      <c r="L23" s="366" t="s">
        <v>44</v>
      </c>
      <c r="M23" s="342" t="s">
        <v>142</v>
      </c>
      <c r="N23" s="342" t="s">
        <v>142</v>
      </c>
      <c r="O23" s="342" t="s">
        <v>142</v>
      </c>
      <c r="P23" s="343" t="s">
        <v>143</v>
      </c>
      <c r="Q23" s="364"/>
      <c r="R23" s="365"/>
      <c r="S23" s="225"/>
    </row>
    <row r="24" spans="1:24" ht="15.95" customHeight="1">
      <c r="B24" s="366"/>
      <c r="C24" s="137"/>
      <c r="D24" s="137"/>
      <c r="E24" s="137"/>
      <c r="F24" s="440"/>
      <c r="G24" s="348"/>
      <c r="H24" s="454"/>
      <c r="K24" s="225"/>
      <c r="L24" s="366"/>
      <c r="M24" s="137"/>
      <c r="N24" s="137"/>
      <c r="O24" s="137"/>
      <c r="P24" s="340"/>
      <c r="Q24" s="364"/>
      <c r="R24" s="365"/>
      <c r="S24" s="225"/>
    </row>
    <row r="25" spans="1:24" ht="15.95" customHeight="1">
      <c r="A25" s="225"/>
      <c r="B25" s="366" t="s">
        <v>19</v>
      </c>
      <c r="C25" s="137">
        <f>'別添１ 集計表'!T58</f>
        <v>0</v>
      </c>
      <c r="D25" s="137">
        <f>'別添１ 集計表'!T75</f>
        <v>0</v>
      </c>
      <c r="E25" s="137">
        <f>'別添１ 集計表'!T20</f>
        <v>0</v>
      </c>
      <c r="F25" s="440">
        <f>(E25+D25)-C25</f>
        <v>0</v>
      </c>
      <c r="G25" s="348"/>
      <c r="H25" s="454"/>
      <c r="K25" s="225"/>
      <c r="L25" s="366" t="s">
        <v>19</v>
      </c>
      <c r="M25" s="342" t="s">
        <v>142</v>
      </c>
      <c r="N25" s="342" t="s">
        <v>142</v>
      </c>
      <c r="O25" s="342" t="s">
        <v>142</v>
      </c>
      <c r="P25" s="343" t="s">
        <v>143</v>
      </c>
      <c r="Q25" s="364"/>
      <c r="R25" s="365"/>
      <c r="S25" s="225"/>
    </row>
    <row r="26" spans="1:24" ht="15.75" customHeight="1">
      <c r="A26" s="225"/>
      <c r="B26" s="366"/>
      <c r="C26" s="137"/>
      <c r="D26" s="137"/>
      <c r="E26" s="137"/>
      <c r="F26" s="440"/>
      <c r="G26" s="348"/>
      <c r="H26" s="454"/>
      <c r="K26" s="225"/>
      <c r="L26" s="366"/>
      <c r="M26" s="137"/>
      <c r="N26" s="137"/>
      <c r="O26" s="137"/>
      <c r="P26" s="340"/>
      <c r="Q26" s="364"/>
      <c r="R26" s="365"/>
      <c r="S26" s="225"/>
    </row>
    <row r="27" spans="1:24" ht="15.95" customHeight="1">
      <c r="B27" s="366" t="s">
        <v>45</v>
      </c>
      <c r="C27" s="137">
        <f>'別添１ 集計表'!T59</f>
        <v>0</v>
      </c>
      <c r="D27" s="137">
        <f>'別添１ 集計表'!T79</f>
        <v>0</v>
      </c>
      <c r="E27" s="137">
        <f>'別添１ 集計表'!T24</f>
        <v>0</v>
      </c>
      <c r="F27" s="440">
        <f>(E27+D27)-C27</f>
        <v>0</v>
      </c>
      <c r="G27" s="367" t="s">
        <v>61</v>
      </c>
      <c r="H27" s="442">
        <f>'別添１ 集計表'!T31</f>
        <v>0</v>
      </c>
      <c r="K27" s="225"/>
      <c r="L27" s="366" t="s">
        <v>45</v>
      </c>
      <c r="M27" s="342" t="s">
        <v>142</v>
      </c>
      <c r="N27" s="342" t="s">
        <v>142</v>
      </c>
      <c r="O27" s="342" t="s">
        <v>142</v>
      </c>
      <c r="P27" s="343" t="s">
        <v>143</v>
      </c>
      <c r="Q27" s="367" t="s">
        <v>61</v>
      </c>
      <c r="R27" s="344" t="s">
        <v>180</v>
      </c>
      <c r="S27" s="225"/>
    </row>
    <row r="28" spans="1:24" ht="15.95" customHeight="1">
      <c r="B28" s="366"/>
      <c r="C28" s="137"/>
      <c r="D28" s="137"/>
      <c r="E28" s="137"/>
      <c r="F28" s="440"/>
      <c r="G28" s="455"/>
      <c r="H28" s="456"/>
      <c r="K28" s="225"/>
      <c r="L28" s="366"/>
      <c r="M28" s="137"/>
      <c r="N28" s="137"/>
      <c r="O28" s="137"/>
      <c r="P28" s="340"/>
      <c r="Q28" s="368"/>
      <c r="R28" s="369"/>
      <c r="S28" s="225"/>
    </row>
    <row r="29" spans="1:24" ht="15.95" customHeight="1">
      <c r="B29" s="366"/>
      <c r="C29" s="137"/>
      <c r="D29" s="137"/>
      <c r="E29" s="137"/>
      <c r="F29" s="440"/>
      <c r="G29" s="455"/>
      <c r="H29" s="456"/>
      <c r="K29" s="225"/>
      <c r="L29" s="366"/>
      <c r="M29" s="137"/>
      <c r="N29" s="137"/>
      <c r="O29" s="137"/>
      <c r="P29" s="340"/>
      <c r="Q29" s="368"/>
      <c r="R29" s="369"/>
      <c r="S29" s="225"/>
    </row>
    <row r="30" spans="1:24" ht="15.95" customHeight="1">
      <c r="B30" s="370" t="s">
        <v>52</v>
      </c>
      <c r="C30" s="137">
        <f>'別添１ 集計表'!T60</f>
        <v>0</v>
      </c>
      <c r="D30" s="137">
        <f>'別添１ 集計表'!T87</f>
        <v>0</v>
      </c>
      <c r="E30" s="137">
        <f>'別添１ 集計表'!T32</f>
        <v>0</v>
      </c>
      <c r="F30" s="440">
        <f>(E30+D30)-C30</f>
        <v>0</v>
      </c>
      <c r="G30" s="348"/>
      <c r="H30" s="454"/>
      <c r="K30" s="225"/>
      <c r="L30" s="370" t="s">
        <v>52</v>
      </c>
      <c r="M30" s="342" t="s">
        <v>142</v>
      </c>
      <c r="N30" s="342" t="s">
        <v>142</v>
      </c>
      <c r="O30" s="342" t="s">
        <v>142</v>
      </c>
      <c r="P30" s="343" t="s">
        <v>143</v>
      </c>
      <c r="Q30" s="364"/>
      <c r="R30" s="365"/>
      <c r="S30" s="225"/>
    </row>
    <row r="31" spans="1:24" ht="15.95" customHeight="1">
      <c r="B31" s="371"/>
      <c r="C31" s="137"/>
      <c r="D31" s="137"/>
      <c r="E31" s="137"/>
      <c r="F31" s="440"/>
      <c r="G31" s="348"/>
      <c r="H31" s="454"/>
      <c r="K31" s="225"/>
      <c r="L31" s="371"/>
      <c r="M31" s="372"/>
      <c r="N31" s="372"/>
      <c r="O31" s="372"/>
      <c r="P31" s="373"/>
      <c r="Q31" s="364"/>
      <c r="R31" s="365"/>
      <c r="S31" s="225"/>
    </row>
    <row r="32" spans="1:24" ht="15.95" customHeight="1">
      <c r="B32" s="33"/>
      <c r="C32" s="457"/>
      <c r="D32" s="457"/>
      <c r="E32" s="457"/>
      <c r="F32" s="458"/>
      <c r="G32" s="348"/>
      <c r="H32" s="454"/>
      <c r="K32" s="225"/>
      <c r="L32" s="33"/>
      <c r="M32" s="33"/>
      <c r="N32" s="33"/>
      <c r="O32" s="33"/>
      <c r="P32" s="374"/>
      <c r="Q32" s="364"/>
      <c r="R32" s="365"/>
      <c r="S32" s="225"/>
    </row>
    <row r="33" spans="1:19" ht="15.95" customHeight="1">
      <c r="B33" s="375" t="str">
        <f>IF('別添１ 集計表'!$A$35="","",'別添１ 集計表'!$A$35)</f>
        <v/>
      </c>
      <c r="C33" s="137" t="str">
        <f>IF(B33="","",'別添１ 集計表'!T62)</f>
        <v/>
      </c>
      <c r="D33" s="137" t="str">
        <f>IF(C33="","",'別添１ 集計表'!T88)</f>
        <v/>
      </c>
      <c r="E33" s="137" t="str">
        <f>IF(B33="","",'別添１ 集計表'!T35)</f>
        <v/>
      </c>
      <c r="F33" s="440" t="str">
        <f>IFERROR((E33+D33)-C33,"")</f>
        <v/>
      </c>
      <c r="G33" s="348"/>
      <c r="H33" s="454"/>
      <c r="K33" s="225"/>
      <c r="L33" s="375" t="s">
        <v>194</v>
      </c>
      <c r="M33" s="342" t="s">
        <v>142</v>
      </c>
      <c r="N33" s="342" t="s">
        <v>142</v>
      </c>
      <c r="O33" s="342" t="s">
        <v>142</v>
      </c>
      <c r="P33" s="343" t="s">
        <v>143</v>
      </c>
      <c r="Q33" s="364"/>
      <c r="R33" s="365"/>
      <c r="S33" s="225"/>
    </row>
    <row r="34" spans="1:19" ht="15" customHeight="1">
      <c r="B34" s="376"/>
      <c r="C34" s="137"/>
      <c r="D34" s="137"/>
      <c r="E34" s="137"/>
      <c r="F34" s="440"/>
      <c r="G34" s="348"/>
      <c r="H34" s="454"/>
      <c r="K34" s="225"/>
      <c r="L34" s="376"/>
      <c r="M34" s="372"/>
      <c r="N34" s="372"/>
      <c r="O34" s="372"/>
      <c r="P34" s="373"/>
      <c r="Q34" s="364"/>
      <c r="R34" s="365"/>
      <c r="S34" s="225"/>
    </row>
    <row r="35" spans="1:19" ht="15.95" customHeight="1">
      <c r="B35" s="377"/>
      <c r="C35" s="382"/>
      <c r="D35" s="382"/>
      <c r="E35" s="382"/>
      <c r="F35" s="459"/>
      <c r="G35" s="449"/>
      <c r="H35" s="450"/>
      <c r="K35" s="225"/>
      <c r="L35" s="377"/>
      <c r="M35" s="378"/>
      <c r="N35" s="378"/>
      <c r="O35" s="378"/>
      <c r="P35" s="379"/>
      <c r="Q35" s="350"/>
      <c r="R35" s="351"/>
      <c r="S35" s="225"/>
    </row>
    <row r="36" spans="1:19" ht="15.95" customHeight="1">
      <c r="B36" s="380"/>
      <c r="C36" s="137"/>
      <c r="D36" s="137"/>
      <c r="E36" s="137"/>
      <c r="F36" s="440"/>
      <c r="G36" s="352"/>
      <c r="H36" s="439"/>
      <c r="K36" s="225"/>
      <c r="L36" s="380"/>
      <c r="M36" s="372"/>
      <c r="N36" s="372"/>
      <c r="O36" s="372"/>
      <c r="P36" s="373"/>
      <c r="Q36" s="336"/>
      <c r="R36" s="337"/>
      <c r="S36" s="225"/>
    </row>
    <row r="37" spans="1:19" ht="15.95" customHeight="1">
      <c r="B37" s="381" t="s">
        <v>3</v>
      </c>
      <c r="C37" s="382">
        <f>SUM(C19,C30,C33)</f>
        <v>0</v>
      </c>
      <c r="D37" s="382">
        <f t="shared" ref="D37:E37" si="0">SUM(D19,D30,D33)</f>
        <v>0</v>
      </c>
      <c r="E37" s="382">
        <f t="shared" si="0"/>
        <v>0</v>
      </c>
      <c r="F37" s="460">
        <f>(E37+D37)-C37</f>
        <v>0</v>
      </c>
      <c r="G37" s="449"/>
      <c r="H37" s="450"/>
      <c r="K37" s="225"/>
      <c r="L37" s="381" t="s">
        <v>3</v>
      </c>
      <c r="M37" s="356" t="s">
        <v>143</v>
      </c>
      <c r="N37" s="356" t="s">
        <v>143</v>
      </c>
      <c r="O37" s="356" t="s">
        <v>143</v>
      </c>
      <c r="P37" s="383" t="s">
        <v>143</v>
      </c>
      <c r="Q37" s="350"/>
      <c r="R37" s="351"/>
      <c r="S37" s="225"/>
    </row>
    <row r="38" spans="1:19" ht="15.95" customHeight="1">
      <c r="B38" s="328"/>
      <c r="C38" s="329"/>
      <c r="D38" s="329"/>
      <c r="E38" s="329"/>
      <c r="F38" s="394"/>
      <c r="G38" s="225"/>
      <c r="H38" s="392"/>
      <c r="K38" s="225"/>
      <c r="L38" s="328"/>
      <c r="M38" s="329"/>
      <c r="N38" s="329"/>
      <c r="O38" s="329"/>
      <c r="P38" s="329"/>
      <c r="Q38" s="225"/>
      <c r="R38" s="225"/>
      <c r="S38" s="225"/>
    </row>
    <row r="39" spans="1:19" ht="15.95" customHeight="1">
      <c r="B39" s="384"/>
      <c r="C39" s="384"/>
      <c r="D39" s="384"/>
      <c r="E39" s="384"/>
      <c r="F39" s="397"/>
      <c r="G39" s="384"/>
      <c r="H39" s="397"/>
      <c r="K39" s="225"/>
      <c r="L39" s="481" t="s">
        <v>106</v>
      </c>
      <c r="M39" s="481"/>
      <c r="N39" s="481"/>
      <c r="O39" s="481"/>
      <c r="P39" s="481"/>
      <c r="Q39" s="481"/>
      <c r="R39" s="481"/>
      <c r="S39" s="225"/>
    </row>
    <row r="40" spans="1:19" ht="15.95" customHeight="1">
      <c r="B40" s="384"/>
      <c r="C40" s="384"/>
      <c r="D40" s="384"/>
      <c r="E40" s="384"/>
      <c r="F40" s="397"/>
      <c r="G40" s="384"/>
      <c r="H40" s="397"/>
      <c r="K40" s="225"/>
      <c r="L40" s="481"/>
      <c r="M40" s="481"/>
      <c r="N40" s="481"/>
      <c r="O40" s="481"/>
      <c r="P40" s="481"/>
      <c r="Q40" s="481"/>
      <c r="R40" s="481"/>
      <c r="S40" s="225"/>
    </row>
    <row r="41" spans="1:19" ht="15.95" customHeight="1">
      <c r="B41" s="384"/>
      <c r="C41" s="384"/>
      <c r="D41" s="384"/>
      <c r="E41" s="384"/>
      <c r="F41" s="397"/>
      <c r="G41" s="384"/>
      <c r="H41" s="397"/>
      <c r="K41" s="225"/>
      <c r="L41" s="481"/>
      <c r="M41" s="481"/>
      <c r="N41" s="481"/>
      <c r="O41" s="481"/>
      <c r="P41" s="481"/>
      <c r="Q41" s="481"/>
      <c r="R41" s="481"/>
      <c r="S41" s="225"/>
    </row>
    <row r="42" spans="1:19" ht="15.95" customHeight="1">
      <c r="B42" s="384"/>
      <c r="C42" s="384"/>
      <c r="D42" s="384"/>
      <c r="E42" s="384"/>
      <c r="F42" s="397"/>
      <c r="G42" s="384"/>
      <c r="H42" s="397"/>
      <c r="K42" s="225"/>
      <c r="L42" s="481"/>
      <c r="M42" s="481"/>
      <c r="N42" s="481"/>
      <c r="O42" s="481"/>
      <c r="P42" s="481"/>
      <c r="Q42" s="481"/>
      <c r="R42" s="481"/>
      <c r="S42" s="225"/>
    </row>
    <row r="43" spans="1:19" ht="15.95" customHeight="1">
      <c r="B43" s="225"/>
      <c r="C43" s="225"/>
      <c r="D43" s="225"/>
      <c r="E43" s="225"/>
      <c r="F43" s="392"/>
      <c r="G43" s="225"/>
      <c r="H43" s="392"/>
      <c r="L43" s="225"/>
      <c r="M43" s="225"/>
      <c r="N43" s="225"/>
      <c r="O43" s="225"/>
      <c r="P43" s="225"/>
      <c r="Q43" s="225"/>
      <c r="R43" s="225"/>
    </row>
    <row r="44" spans="1:19" ht="15.95" customHeight="1">
      <c r="B44" s="225"/>
      <c r="C44" s="225"/>
      <c r="D44" s="225"/>
      <c r="E44" s="225"/>
      <c r="F44" s="392"/>
      <c r="G44" s="225"/>
      <c r="H44" s="392"/>
      <c r="L44" s="225"/>
      <c r="M44" s="225"/>
      <c r="N44" s="225"/>
      <c r="O44" s="225"/>
      <c r="P44" s="225"/>
      <c r="Q44" s="225"/>
      <c r="R44" s="225"/>
    </row>
    <row r="45" spans="1:19" ht="15.95" customHeight="1">
      <c r="B45" s="329"/>
      <c r="C45" s="329"/>
      <c r="D45" s="329"/>
      <c r="E45" s="329"/>
      <c r="F45" s="394"/>
      <c r="G45" s="329"/>
      <c r="H45" s="394"/>
      <c r="L45" s="329"/>
      <c r="M45" s="329"/>
      <c r="N45" s="329"/>
      <c r="O45" s="329"/>
      <c r="P45" s="329"/>
      <c r="Q45" s="329"/>
      <c r="R45" s="329"/>
    </row>
    <row r="46" spans="1:19" ht="15.95" customHeight="1">
      <c r="B46" s="328"/>
      <c r="C46" s="329"/>
      <c r="D46" s="329"/>
      <c r="E46" s="329"/>
      <c r="F46" s="394"/>
      <c r="G46" s="225"/>
      <c r="H46" s="392"/>
      <c r="L46" s="320"/>
      <c r="M46" s="225"/>
      <c r="N46" s="225"/>
      <c r="O46" s="225"/>
      <c r="P46" s="225"/>
      <c r="Q46" s="225"/>
      <c r="R46" s="225"/>
    </row>
    <row r="47" spans="1:19" ht="15.95" customHeight="1">
      <c r="B47" s="328"/>
      <c r="C47" s="329"/>
      <c r="D47" s="329"/>
      <c r="E47" s="329"/>
      <c r="F47" s="394"/>
      <c r="G47" s="225"/>
      <c r="H47" s="392"/>
      <c r="K47" s="385"/>
      <c r="L47" s="386"/>
      <c r="M47" s="387"/>
      <c r="N47" s="387"/>
      <c r="O47" s="387"/>
      <c r="P47" s="387"/>
      <c r="Q47" s="225"/>
      <c r="R47" s="225"/>
    </row>
    <row r="48" spans="1:19" ht="15.95" customHeight="1">
      <c r="A48" s="322"/>
      <c r="B48" s="331"/>
      <c r="C48" s="225"/>
      <c r="D48" s="225"/>
      <c r="E48" s="225"/>
      <c r="F48" s="392"/>
      <c r="G48" s="225"/>
      <c r="H48" s="392"/>
      <c r="L48" s="388"/>
      <c r="M48" s="389"/>
      <c r="N48" s="389"/>
      <c r="O48" s="389"/>
      <c r="P48" s="389"/>
      <c r="Q48" s="225"/>
      <c r="R48" s="225"/>
    </row>
    <row r="49" spans="1:19" ht="15.95" customHeight="1">
      <c r="A49" s="385"/>
      <c r="B49" s="386"/>
      <c r="C49" s="387"/>
      <c r="D49" s="387"/>
      <c r="E49" s="387"/>
      <c r="F49" s="398"/>
      <c r="G49" s="225"/>
      <c r="H49" s="392"/>
      <c r="I49" s="385"/>
      <c r="L49" s="390"/>
      <c r="M49" s="177"/>
      <c r="N49" s="177"/>
      <c r="O49" s="177"/>
      <c r="P49" s="177"/>
      <c r="Q49" s="225"/>
      <c r="R49" s="225"/>
    </row>
    <row r="50" spans="1:19" ht="15.95" customHeight="1">
      <c r="A50" s="385"/>
      <c r="B50" s="386"/>
      <c r="C50" s="387"/>
      <c r="D50" s="387"/>
      <c r="E50" s="387"/>
      <c r="F50" s="398"/>
      <c r="G50" s="225"/>
      <c r="H50" s="392"/>
      <c r="I50" s="385"/>
      <c r="K50" s="174"/>
      <c r="M50" s="177"/>
      <c r="N50" s="177"/>
      <c r="O50" s="177"/>
      <c r="P50" s="177"/>
      <c r="Q50" s="225"/>
      <c r="R50" s="225"/>
    </row>
    <row r="51" spans="1:19" ht="15.95" customHeight="1">
      <c r="B51" s="321"/>
      <c r="C51" s="177"/>
      <c r="D51" s="177"/>
      <c r="E51" s="177"/>
      <c r="F51" s="399"/>
      <c r="G51" s="225"/>
      <c r="H51" s="392"/>
    </row>
    <row r="52" spans="1:19" ht="15.95" customHeight="1">
      <c r="B52" s="390"/>
      <c r="C52" s="177"/>
      <c r="D52" s="177"/>
      <c r="E52" s="177"/>
      <c r="F52" s="399"/>
      <c r="G52" s="225"/>
      <c r="H52" s="392"/>
    </row>
    <row r="53" spans="1:19" ht="15.95" customHeight="1">
      <c r="A53" s="174"/>
      <c r="C53" s="177"/>
      <c r="D53" s="177"/>
      <c r="E53" s="177"/>
      <c r="F53" s="399"/>
      <c r="G53" s="225"/>
      <c r="H53" s="392"/>
      <c r="I53" s="174"/>
      <c r="J53" s="174"/>
      <c r="S53" s="174"/>
    </row>
    <row r="54" spans="1:19" ht="15.95" customHeight="1">
      <c r="B54" s="391"/>
      <c r="C54" s="177"/>
      <c r="D54" s="177"/>
      <c r="E54" s="177"/>
      <c r="F54" s="399"/>
      <c r="G54" s="225"/>
      <c r="H54" s="392"/>
    </row>
    <row r="55" spans="1:19" ht="15.95" customHeight="1">
      <c r="B55" s="177"/>
      <c r="C55" s="177"/>
      <c r="D55" s="177"/>
      <c r="E55" s="177"/>
      <c r="F55" s="399"/>
      <c r="G55" s="225"/>
      <c r="H55" s="392"/>
    </row>
    <row r="56" spans="1:19" ht="15.95" customHeight="1">
      <c r="B56" s="385"/>
      <c r="C56" s="385"/>
      <c r="D56" s="385"/>
      <c r="E56" s="385"/>
      <c r="F56" s="400"/>
      <c r="G56" s="385"/>
      <c r="H56" s="400"/>
    </row>
    <row r="57" spans="1:19" ht="15.95" customHeight="1">
      <c r="C57" s="177"/>
      <c r="D57" s="177"/>
      <c r="E57" s="177"/>
      <c r="F57" s="399"/>
      <c r="G57" s="225"/>
      <c r="H57" s="392"/>
    </row>
    <row r="58" spans="1:19" ht="15.95" customHeight="1"/>
    <row r="59" spans="1:19" ht="15.95" customHeight="1"/>
    <row r="60" spans="1:19" ht="15.95" customHeight="1">
      <c r="B60" s="174"/>
      <c r="C60" s="174"/>
      <c r="D60" s="174"/>
      <c r="E60" s="174"/>
      <c r="F60" s="401"/>
      <c r="G60" s="174"/>
      <c r="H60" s="401"/>
    </row>
    <row r="61" spans="1:19" ht="15.95" customHeight="1"/>
    <row r="62" spans="1:19" ht="15.95" customHeight="1"/>
    <row r="63" spans="1:19" ht="15.95" customHeight="1"/>
    <row r="64" spans="1:19"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sheetData>
  <sheetProtection sheet="1" objects="1" scenarios="1"/>
  <mergeCells count="26">
    <mergeCell ref="P3:R3"/>
    <mergeCell ref="N16:N17"/>
    <mergeCell ref="O16:O17"/>
    <mergeCell ref="P16:P17"/>
    <mergeCell ref="Q16:R17"/>
    <mergeCell ref="D16:D17"/>
    <mergeCell ref="E16:E17"/>
    <mergeCell ref="F16:F17"/>
    <mergeCell ref="L16:L17"/>
    <mergeCell ref="M16:M17"/>
    <mergeCell ref="P2:R2"/>
    <mergeCell ref="L39:R42"/>
    <mergeCell ref="B5:B6"/>
    <mergeCell ref="C5:C6"/>
    <mergeCell ref="D5:D6"/>
    <mergeCell ref="E5:E6"/>
    <mergeCell ref="F5:F6"/>
    <mergeCell ref="G5:H6"/>
    <mergeCell ref="L5:L6"/>
    <mergeCell ref="M5:M6"/>
    <mergeCell ref="N5:N6"/>
    <mergeCell ref="O5:O6"/>
    <mergeCell ref="P5:P6"/>
    <mergeCell ref="Q5:R6"/>
    <mergeCell ref="B16:B17"/>
    <mergeCell ref="C16:C17"/>
  </mergeCells>
  <phoneticPr fontId="7"/>
  <conditionalFormatting sqref="C8 E8 E10">
    <cfRule type="containsBlanks" dxfId="28" priority="18">
      <formula>LEN(TRIM(C8))=0</formula>
    </cfRule>
  </conditionalFormatting>
  <conditionalFormatting sqref="C21 C23 C25 C27 C30 E30">
    <cfRule type="containsBlanks" dxfId="27" priority="19">
      <formula>LEN(TRIM(C21))=0</formula>
    </cfRule>
  </conditionalFormatting>
  <conditionalFormatting sqref="E8">
    <cfRule type="cellIs" dxfId="26" priority="17" operator="greaterThan">
      <formula>$C$8-$D$8</formula>
    </cfRule>
  </conditionalFormatting>
  <conditionalFormatting sqref="E21 E23 E25 E27">
    <cfRule type="containsBlanks" dxfId="25" priority="20">
      <formula>LEN(TRIM(E21))=0</formula>
    </cfRule>
  </conditionalFormatting>
  <printOptions horizontalCentered="1"/>
  <pageMargins left="0.59055118110236227" right="0.59055118110236227" top="0.98425196850393704" bottom="0.78740157480314965" header="0" footer="0"/>
  <pageSetup paperSize="9" scale="94" firstPageNumber="74" orientation="portrait" cellComments="asDisplayed" r:id="rId1"/>
  <headerFooter alignWithMargins="0"/>
  <colBreaks count="1" manualBreakCount="1">
    <brk id="9" max="4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47515-BCD9-420C-A636-FB967740140E}">
  <sheetPr>
    <tabColor theme="0"/>
  </sheetPr>
  <dimension ref="A1:W101"/>
  <sheetViews>
    <sheetView showRuler="0" topLeftCell="A4" zoomScaleNormal="100" zoomScaleSheetLayoutView="90" zoomScalePageLayoutView="90" workbookViewId="0">
      <selection activeCell="AD19" sqref="AD19"/>
    </sheetView>
  </sheetViews>
  <sheetFormatPr defaultColWidth="9" defaultRowHeight="15" customHeight="1"/>
  <cols>
    <col min="1" max="1" width="1.625" style="13" customWidth="1"/>
    <col min="2" max="2" width="16" style="13" customWidth="1"/>
    <col min="3" max="3" width="15.625" style="13" customWidth="1"/>
    <col min="4" max="4" width="5.125" style="123" customWidth="1"/>
    <col min="5" max="5" width="7.875" style="13" customWidth="1"/>
    <col min="6" max="6" width="9.5" style="13" customWidth="1"/>
    <col min="7" max="7" width="14.5" style="13" customWidth="1"/>
    <col min="8" max="8" width="9.5" style="13" customWidth="1"/>
    <col min="9" max="9" width="10.25" style="13" customWidth="1"/>
    <col min="10" max="10" width="14.875" style="13" customWidth="1"/>
    <col min="11" max="12" width="2" style="13" customWidth="1"/>
    <col min="13" max="13" width="1.625" style="13" customWidth="1"/>
    <col min="14" max="14" width="16" style="13" customWidth="1"/>
    <col min="15" max="15" width="15.625" style="13" customWidth="1"/>
    <col min="16" max="16" width="5.125" style="123" customWidth="1"/>
    <col min="17" max="17" width="7.875" style="13" customWidth="1"/>
    <col min="18" max="18" width="9.5" style="13" customWidth="1"/>
    <col min="19" max="19" width="14.5" style="13" customWidth="1"/>
    <col min="20" max="20" width="9.5" style="13" customWidth="1"/>
    <col min="21" max="21" width="10.25" style="13" customWidth="1"/>
    <col min="22" max="22" width="14.875" style="13" customWidth="1"/>
    <col min="23" max="23" width="2" style="13" customWidth="1"/>
    <col min="24" max="16384" width="9" style="13"/>
  </cols>
  <sheetData>
    <row r="1" spans="1:22" ht="15.95" customHeight="1">
      <c r="A1" s="14"/>
      <c r="J1" s="19" t="str">
        <f>'実績報告書① '!$I$2&amp;'実績報告書① '!$J$2</f>
        <v>e-Rad課題ID：</v>
      </c>
      <c r="M1" s="14"/>
      <c r="S1" s="502" t="s">
        <v>178</v>
      </c>
      <c r="T1" s="502"/>
      <c r="U1" s="502"/>
      <c r="V1" s="502"/>
    </row>
    <row r="2" spans="1:22" ht="15.95" customHeight="1">
      <c r="A2" s="13" t="s">
        <v>227</v>
      </c>
      <c r="B2" s="49"/>
      <c r="C2" s="82"/>
      <c r="D2" s="133"/>
      <c r="E2" s="82"/>
      <c r="F2" s="82"/>
      <c r="G2" s="82"/>
      <c r="H2" s="82"/>
      <c r="I2" s="82"/>
      <c r="J2" s="301" t="str">
        <f>'実績報告書① '!$I$4&amp;'実績報告書① '!$J$4</f>
        <v>研究課題番号：</v>
      </c>
      <c r="M2" s="13" t="s">
        <v>227</v>
      </c>
      <c r="S2" s="502" t="s">
        <v>224</v>
      </c>
      <c r="T2" s="502"/>
      <c r="U2" s="502"/>
      <c r="V2" s="502"/>
    </row>
    <row r="3" spans="1:22" ht="15.75" customHeight="1">
      <c r="J3" s="19" t="s">
        <v>144</v>
      </c>
      <c r="V3" s="19" t="s">
        <v>144</v>
      </c>
    </row>
    <row r="4" spans="1:22" ht="15.95" customHeight="1">
      <c r="B4" s="496" t="s">
        <v>13</v>
      </c>
      <c r="C4" s="496" t="s">
        <v>14</v>
      </c>
      <c r="D4" s="496" t="s">
        <v>1</v>
      </c>
      <c r="E4" s="497" t="s">
        <v>0</v>
      </c>
      <c r="F4" s="498"/>
      <c r="G4" s="499" t="s">
        <v>161</v>
      </c>
      <c r="H4" s="494" t="s">
        <v>162</v>
      </c>
      <c r="I4" s="494" t="s">
        <v>163</v>
      </c>
      <c r="J4" s="496" t="s">
        <v>2</v>
      </c>
      <c r="N4" s="496" t="s">
        <v>13</v>
      </c>
      <c r="O4" s="496" t="s">
        <v>14</v>
      </c>
      <c r="P4" s="496" t="s">
        <v>1</v>
      </c>
      <c r="Q4" s="497" t="s">
        <v>0</v>
      </c>
      <c r="R4" s="498"/>
      <c r="S4" s="499" t="s">
        <v>164</v>
      </c>
      <c r="T4" s="494" t="s">
        <v>165</v>
      </c>
      <c r="U4" s="494" t="s">
        <v>163</v>
      </c>
      <c r="V4" s="496" t="s">
        <v>2</v>
      </c>
    </row>
    <row r="5" spans="1:22" ht="32.25" customHeight="1">
      <c r="B5" s="495"/>
      <c r="C5" s="495"/>
      <c r="D5" s="495"/>
      <c r="E5" s="155" t="s">
        <v>15</v>
      </c>
      <c r="F5" s="17" t="s">
        <v>16</v>
      </c>
      <c r="G5" s="500"/>
      <c r="H5" s="501"/>
      <c r="I5" s="495"/>
      <c r="J5" s="495"/>
      <c r="N5" s="495"/>
      <c r="O5" s="495"/>
      <c r="P5" s="495"/>
      <c r="Q5" s="155" t="s">
        <v>15</v>
      </c>
      <c r="R5" s="17" t="s">
        <v>16</v>
      </c>
      <c r="S5" s="500"/>
      <c r="T5" s="501"/>
      <c r="U5" s="495"/>
      <c r="V5" s="495"/>
    </row>
    <row r="6" spans="1:22" ht="15.95" customHeight="1">
      <c r="B6" s="20"/>
      <c r="C6" s="21"/>
      <c r="D6" s="22"/>
      <c r="E6" s="23"/>
      <c r="F6" s="23"/>
      <c r="G6" s="24"/>
      <c r="H6" s="160"/>
      <c r="I6" s="189"/>
      <c r="J6" s="25"/>
      <c r="N6" s="20"/>
      <c r="O6" s="21"/>
      <c r="P6" s="22"/>
      <c r="Q6" s="23"/>
      <c r="R6" s="23"/>
      <c r="S6" s="24"/>
      <c r="T6" s="160"/>
      <c r="U6" s="189"/>
      <c r="V6" s="25"/>
    </row>
    <row r="7" spans="1:22" ht="15.95" customHeight="1">
      <c r="B7" s="27"/>
      <c r="C7" s="26"/>
      <c r="D7" s="131"/>
      <c r="E7" s="121"/>
      <c r="F7" s="121"/>
      <c r="G7" s="27"/>
      <c r="H7" s="161"/>
      <c r="I7" s="132"/>
      <c r="J7" s="122"/>
      <c r="N7" s="194" t="s">
        <v>107</v>
      </c>
      <c r="O7" s="195" t="s">
        <v>129</v>
      </c>
      <c r="P7" s="196" t="s">
        <v>108</v>
      </c>
      <c r="Q7" s="197">
        <v>2000000</v>
      </c>
      <c r="R7" s="197">
        <v>2000000</v>
      </c>
      <c r="S7" s="194" t="s">
        <v>109</v>
      </c>
      <c r="T7" s="198" t="s">
        <v>150</v>
      </c>
      <c r="U7" s="199" t="s">
        <v>181</v>
      </c>
      <c r="V7" s="296" t="s">
        <v>266</v>
      </c>
    </row>
    <row r="8" spans="1:22" ht="15.95" customHeight="1">
      <c r="B8" s="27"/>
      <c r="C8" s="26"/>
      <c r="D8" s="131"/>
      <c r="E8" s="121"/>
      <c r="F8" s="121"/>
      <c r="G8" s="27"/>
      <c r="H8" s="161"/>
      <c r="I8" s="132"/>
      <c r="J8" s="122"/>
      <c r="N8" s="27"/>
      <c r="O8" s="195" t="s">
        <v>130</v>
      </c>
      <c r="P8" s="131"/>
      <c r="Q8" s="121"/>
      <c r="R8" s="121"/>
      <c r="S8" s="492" t="s">
        <v>230</v>
      </c>
      <c r="T8" s="493" t="s">
        <v>233</v>
      </c>
      <c r="U8" s="136"/>
      <c r="V8" s="122"/>
    </row>
    <row r="9" spans="1:22" ht="15.95" customHeight="1">
      <c r="B9" s="26"/>
      <c r="C9" s="26"/>
      <c r="D9" s="132"/>
      <c r="E9" s="119"/>
      <c r="F9" s="119"/>
      <c r="G9" s="26"/>
      <c r="H9" s="161"/>
      <c r="I9" s="132"/>
      <c r="J9" s="27"/>
      <c r="N9" s="26"/>
      <c r="O9" s="130"/>
      <c r="P9" s="132"/>
      <c r="Q9" s="119"/>
      <c r="R9" s="119"/>
      <c r="S9" s="492"/>
      <c r="T9" s="493"/>
      <c r="U9" s="136"/>
      <c r="V9" s="122"/>
    </row>
    <row r="10" spans="1:22" ht="15.95" customHeight="1">
      <c r="B10" s="26"/>
      <c r="C10" s="26"/>
      <c r="D10" s="132"/>
      <c r="E10" s="119"/>
      <c r="F10" s="119"/>
      <c r="G10" s="26"/>
      <c r="H10" s="161"/>
      <c r="I10" s="132"/>
      <c r="J10" s="27"/>
      <c r="N10" s="26"/>
      <c r="O10" s="130"/>
      <c r="P10" s="132"/>
      <c r="Q10" s="119"/>
      <c r="R10" s="119"/>
      <c r="S10" s="492"/>
      <c r="T10" s="167"/>
      <c r="U10" s="136"/>
      <c r="V10" s="122"/>
    </row>
    <row r="11" spans="1:22" ht="15.95" customHeight="1">
      <c r="B11" s="26"/>
      <c r="C11" s="26"/>
      <c r="D11" s="132"/>
      <c r="E11" s="119"/>
      <c r="F11" s="119"/>
      <c r="G11" s="26"/>
      <c r="H11" s="161"/>
      <c r="I11" s="132"/>
      <c r="J11" s="27"/>
      <c r="N11" s="26"/>
      <c r="O11" s="26"/>
      <c r="P11" s="132"/>
      <c r="Q11" s="119"/>
      <c r="R11" s="119"/>
      <c r="S11" s="130"/>
      <c r="T11" s="167"/>
      <c r="U11" s="136"/>
      <c r="V11" s="27"/>
    </row>
    <row r="12" spans="1:22" ht="15.95" customHeight="1">
      <c r="B12" s="26"/>
      <c r="C12" s="21"/>
      <c r="D12" s="22"/>
      <c r="E12" s="120"/>
      <c r="F12" s="120"/>
      <c r="G12" s="21"/>
      <c r="H12" s="162"/>
      <c r="I12" s="189"/>
      <c r="J12" s="25"/>
      <c r="N12" s="195" t="s">
        <v>110</v>
      </c>
      <c r="O12" s="195" t="s">
        <v>111</v>
      </c>
      <c r="P12" s="199" t="s">
        <v>113</v>
      </c>
      <c r="Q12" s="200">
        <v>100000</v>
      </c>
      <c r="R12" s="200">
        <v>2400000</v>
      </c>
      <c r="S12" s="195" t="s">
        <v>114</v>
      </c>
      <c r="T12" s="198" t="s">
        <v>150</v>
      </c>
      <c r="U12" s="199" t="s">
        <v>171</v>
      </c>
      <c r="V12" s="194" t="s">
        <v>166</v>
      </c>
    </row>
    <row r="13" spans="1:22" ht="15.95" customHeight="1">
      <c r="B13" s="26"/>
      <c r="C13" s="21"/>
      <c r="D13" s="22"/>
      <c r="E13" s="120"/>
      <c r="F13" s="120"/>
      <c r="G13" s="21"/>
      <c r="H13" s="162"/>
      <c r="I13" s="189"/>
      <c r="J13" s="25"/>
      <c r="N13" s="26"/>
      <c r="O13" s="195" t="s">
        <v>112</v>
      </c>
      <c r="P13" s="132"/>
      <c r="Q13" s="119"/>
      <c r="R13" s="200" t="s">
        <v>116</v>
      </c>
      <c r="S13" s="492" t="s">
        <v>231</v>
      </c>
      <c r="T13" s="201" t="s">
        <v>170</v>
      </c>
      <c r="U13" s="189"/>
      <c r="V13" s="202" t="s">
        <v>169</v>
      </c>
    </row>
    <row r="14" spans="1:22" ht="15.95" customHeight="1">
      <c r="B14" s="26"/>
      <c r="C14" s="21"/>
      <c r="D14" s="22"/>
      <c r="E14" s="120"/>
      <c r="F14" s="120"/>
      <c r="G14" s="21"/>
      <c r="H14" s="162"/>
      <c r="I14" s="189"/>
      <c r="J14" s="25"/>
      <c r="N14" s="26"/>
      <c r="O14" s="21"/>
      <c r="P14" s="22"/>
      <c r="Q14" s="120"/>
      <c r="R14" s="120"/>
      <c r="S14" s="492"/>
      <c r="T14" s="162"/>
      <c r="U14" s="189"/>
      <c r="V14" s="203" t="s">
        <v>167</v>
      </c>
    </row>
    <row r="15" spans="1:22" ht="15.95" customHeight="1">
      <c r="B15" s="26"/>
      <c r="C15" s="21"/>
      <c r="D15" s="22"/>
      <c r="E15" s="120"/>
      <c r="F15" s="120"/>
      <c r="G15" s="21"/>
      <c r="H15" s="162"/>
      <c r="I15" s="189"/>
      <c r="J15" s="25"/>
      <c r="N15" s="26"/>
      <c r="O15" s="21"/>
      <c r="P15" s="22"/>
      <c r="Q15" s="120"/>
      <c r="R15" s="120"/>
      <c r="S15" s="492"/>
      <c r="T15" s="162"/>
      <c r="U15" s="189"/>
      <c r="V15" s="203" t="s">
        <v>168</v>
      </c>
    </row>
    <row r="16" spans="1:22" ht="15.95" customHeight="1">
      <c r="B16" s="26"/>
      <c r="C16" s="21"/>
      <c r="D16" s="22"/>
      <c r="E16" s="120"/>
      <c r="F16" s="120"/>
      <c r="G16" s="21"/>
      <c r="H16" s="162"/>
      <c r="I16" s="189"/>
      <c r="J16" s="25"/>
      <c r="N16" s="26"/>
      <c r="O16" s="21"/>
      <c r="P16" s="22"/>
      <c r="Q16" s="120"/>
      <c r="R16" s="120"/>
      <c r="S16" s="21"/>
      <c r="T16" s="162"/>
      <c r="U16" s="189"/>
      <c r="V16" s="204" t="s">
        <v>117</v>
      </c>
    </row>
    <row r="17" spans="2:22" ht="15.95" customHeight="1">
      <c r="B17" s="26"/>
      <c r="C17" s="21"/>
      <c r="D17" s="22"/>
      <c r="E17" s="120"/>
      <c r="F17" s="120"/>
      <c r="G17" s="21"/>
      <c r="H17" s="162"/>
      <c r="I17" s="189"/>
      <c r="J17" s="25"/>
      <c r="N17" s="26"/>
      <c r="O17" s="21"/>
      <c r="P17" s="22"/>
      <c r="Q17" s="120"/>
      <c r="R17" s="120"/>
      <c r="S17" s="21"/>
      <c r="T17" s="162"/>
      <c r="U17" s="189"/>
      <c r="V17" s="205" t="s">
        <v>120</v>
      </c>
    </row>
    <row r="18" spans="2:22" ht="15.95" customHeight="1">
      <c r="B18" s="26"/>
      <c r="C18" s="21"/>
      <c r="D18" s="22"/>
      <c r="E18" s="120"/>
      <c r="F18" s="120"/>
      <c r="G18" s="21"/>
      <c r="H18" s="162"/>
      <c r="I18" s="189"/>
      <c r="J18" s="25"/>
      <c r="N18" s="26"/>
      <c r="O18" s="21"/>
      <c r="P18" s="22"/>
      <c r="Q18" s="120"/>
      <c r="R18" s="120"/>
      <c r="S18" s="21"/>
      <c r="T18" s="162"/>
      <c r="U18" s="189"/>
      <c r="V18" s="202" t="s">
        <v>118</v>
      </c>
    </row>
    <row r="19" spans="2:22" ht="15.95" customHeight="1">
      <c r="B19" s="26"/>
      <c r="C19" s="21"/>
      <c r="D19" s="22"/>
      <c r="E19" s="120"/>
      <c r="F19" s="120"/>
      <c r="G19" s="21"/>
      <c r="H19" s="162"/>
      <c r="I19" s="189"/>
      <c r="J19" s="25"/>
      <c r="N19" s="26"/>
      <c r="O19" s="21"/>
      <c r="P19" s="22"/>
      <c r="Q19" s="120"/>
      <c r="R19" s="120"/>
      <c r="S19" s="21"/>
      <c r="T19" s="162"/>
      <c r="U19" s="189"/>
      <c r="V19" s="206" t="s">
        <v>119</v>
      </c>
    </row>
    <row r="20" spans="2:22" ht="15.95" customHeight="1">
      <c r="B20" s="26"/>
      <c r="C20" s="21"/>
      <c r="D20" s="22"/>
      <c r="E20" s="120"/>
      <c r="F20" s="120"/>
      <c r="G20" s="21"/>
      <c r="H20" s="162"/>
      <c r="I20" s="189"/>
      <c r="J20" s="25"/>
      <c r="N20" s="26"/>
      <c r="O20" s="21"/>
      <c r="P20" s="22"/>
      <c r="Q20" s="120"/>
      <c r="R20" s="120"/>
      <c r="S20" s="21"/>
      <c r="T20" s="162"/>
      <c r="U20" s="189"/>
      <c r="V20" s="25"/>
    </row>
    <row r="21" spans="2:22" ht="15.95" customHeight="1">
      <c r="B21" s="26"/>
      <c r="C21" s="21"/>
      <c r="D21" s="22"/>
      <c r="E21" s="120"/>
      <c r="F21" s="120"/>
      <c r="G21" s="21"/>
      <c r="H21" s="162"/>
      <c r="I21" s="189"/>
      <c r="J21" s="25"/>
      <c r="N21" s="26"/>
      <c r="O21" s="21"/>
      <c r="P21" s="22"/>
      <c r="Q21" s="120"/>
      <c r="R21" s="120"/>
      <c r="S21" s="21"/>
      <c r="T21" s="162"/>
      <c r="U21" s="189"/>
      <c r="V21" s="25"/>
    </row>
    <row r="22" spans="2:22" ht="15.95" customHeight="1">
      <c r="B22" s="26"/>
      <c r="C22" s="21"/>
      <c r="D22" s="22"/>
      <c r="E22" s="120"/>
      <c r="F22" s="120"/>
      <c r="G22" s="21"/>
      <c r="H22" s="162"/>
      <c r="I22" s="189"/>
      <c r="J22" s="25"/>
      <c r="N22" s="26"/>
      <c r="O22" s="21"/>
      <c r="P22" s="22"/>
      <c r="Q22" s="120"/>
      <c r="R22" s="120"/>
      <c r="S22" s="21"/>
      <c r="T22" s="162"/>
      <c r="U22" s="189"/>
      <c r="V22" s="25"/>
    </row>
    <row r="23" spans="2:22" ht="15.95" customHeight="1">
      <c r="B23" s="26"/>
      <c r="C23" s="21"/>
      <c r="D23" s="22"/>
      <c r="E23" s="120"/>
      <c r="F23" s="120"/>
      <c r="G23" s="21"/>
      <c r="H23" s="162"/>
      <c r="I23" s="189"/>
      <c r="J23" s="25"/>
      <c r="N23" s="34"/>
      <c r="O23" s="35"/>
      <c r="P23" s="36"/>
      <c r="Q23" s="185"/>
      <c r="R23" s="186"/>
      <c r="S23" s="35"/>
      <c r="T23" s="163"/>
      <c r="U23" s="192"/>
      <c r="V23" s="37"/>
    </row>
    <row r="24" spans="2:22" ht="15.95" customHeight="1">
      <c r="B24" s="26"/>
      <c r="C24" s="21"/>
      <c r="D24" s="22"/>
      <c r="E24" s="120"/>
      <c r="F24" s="120"/>
      <c r="G24" s="21"/>
      <c r="H24" s="162"/>
      <c r="I24" s="189"/>
      <c r="J24" s="25"/>
      <c r="N24" s="39"/>
      <c r="O24" s="40"/>
      <c r="P24" s="41"/>
      <c r="Q24" s="187"/>
      <c r="R24" s="187"/>
      <c r="S24" s="40"/>
      <c r="T24" s="159"/>
      <c r="U24" s="193"/>
      <c r="V24" s="42"/>
    </row>
    <row r="25" spans="2:22" ht="15.75" customHeight="1">
      <c r="B25" s="26"/>
      <c r="C25" s="21"/>
      <c r="D25" s="22"/>
      <c r="E25" s="120"/>
      <c r="F25" s="120"/>
      <c r="G25" s="21"/>
      <c r="H25" s="162"/>
      <c r="I25" s="189"/>
      <c r="J25" s="25"/>
      <c r="N25" s="34" t="s">
        <v>39</v>
      </c>
      <c r="O25" s="35"/>
      <c r="P25" s="36"/>
      <c r="Q25" s="185"/>
      <c r="R25" s="188">
        <f>SUM(R7:R24)</f>
        <v>4400000</v>
      </c>
      <c r="S25" s="35"/>
      <c r="T25" s="158"/>
      <c r="U25" s="157"/>
      <c r="V25" s="37"/>
    </row>
    <row r="26" spans="2:22" ht="15.95" customHeight="1">
      <c r="B26" s="26"/>
      <c r="C26" s="21"/>
      <c r="D26" s="22"/>
      <c r="E26" s="120"/>
      <c r="F26" s="120"/>
      <c r="G26" s="21"/>
      <c r="H26" s="162"/>
      <c r="I26" s="189"/>
      <c r="J26" s="25"/>
      <c r="N26" s="46"/>
      <c r="O26" s="47"/>
      <c r="P26" s="22"/>
      <c r="Q26" s="48"/>
      <c r="R26" s="48"/>
      <c r="S26" s="47"/>
      <c r="T26" s="47"/>
      <c r="U26" s="291"/>
      <c r="V26" s="46"/>
    </row>
    <row r="27" spans="2:22" ht="15.95" customHeight="1">
      <c r="B27" s="26"/>
      <c r="C27" s="21"/>
      <c r="D27" s="22"/>
      <c r="E27" s="120"/>
      <c r="F27" s="120"/>
      <c r="G27" s="21"/>
      <c r="H27" s="162"/>
      <c r="I27" s="189"/>
      <c r="J27" s="25"/>
      <c r="N27" s="46" t="s">
        <v>172</v>
      </c>
      <c r="O27" s="47"/>
      <c r="P27" s="22"/>
      <c r="Q27" s="48"/>
      <c r="R27" s="48"/>
      <c r="S27" s="47"/>
      <c r="T27" s="291"/>
      <c r="U27" s="291"/>
      <c r="V27" s="46"/>
    </row>
    <row r="28" spans="2:22" ht="15.95" customHeight="1">
      <c r="B28" s="26"/>
      <c r="C28" s="21"/>
      <c r="D28" s="22"/>
      <c r="E28" s="120"/>
      <c r="F28" s="120"/>
      <c r="G28" s="21"/>
      <c r="H28" s="162"/>
      <c r="I28" s="189"/>
      <c r="J28" s="25"/>
      <c r="M28" s="30"/>
      <c r="N28" s="49" t="s">
        <v>173</v>
      </c>
      <c r="O28" s="47"/>
      <c r="P28" s="22"/>
      <c r="Q28" s="48"/>
      <c r="R28" s="48"/>
      <c r="S28" s="47"/>
      <c r="T28" s="47"/>
      <c r="V28" s="46"/>
    </row>
    <row r="29" spans="2:22" ht="15.95" customHeight="1">
      <c r="B29" s="26"/>
      <c r="C29" s="21"/>
      <c r="D29" s="22"/>
      <c r="E29" s="120"/>
      <c r="F29" s="120"/>
      <c r="G29" s="21"/>
      <c r="H29" s="162"/>
      <c r="I29" s="189"/>
      <c r="J29" s="25"/>
      <c r="N29" s="49" t="s">
        <v>115</v>
      </c>
      <c r="O29" s="82"/>
      <c r="P29" s="133"/>
      <c r="Q29" s="82"/>
      <c r="R29" s="82"/>
      <c r="S29" s="82"/>
      <c r="T29" s="82"/>
      <c r="V29" s="82"/>
    </row>
    <row r="30" spans="2:22" ht="15.95" customHeight="1">
      <c r="B30" s="26"/>
      <c r="C30" s="21"/>
      <c r="D30" s="22"/>
      <c r="E30" s="120"/>
      <c r="F30" s="120"/>
      <c r="G30" s="21"/>
      <c r="H30" s="162"/>
      <c r="I30" s="189"/>
      <c r="J30" s="25"/>
      <c r="N30" s="49" t="s">
        <v>174</v>
      </c>
      <c r="O30" s="82"/>
      <c r="P30" s="133"/>
      <c r="Q30" s="82"/>
      <c r="R30" s="82"/>
      <c r="S30" s="82"/>
      <c r="T30" s="82"/>
      <c r="V30" s="82"/>
    </row>
    <row r="31" spans="2:22" ht="15.95" customHeight="1">
      <c r="B31" s="26"/>
      <c r="C31" s="21"/>
      <c r="D31" s="22"/>
      <c r="E31" s="120"/>
      <c r="F31" s="120"/>
      <c r="G31" s="21"/>
      <c r="H31" s="162"/>
      <c r="I31" s="189"/>
      <c r="J31" s="25"/>
      <c r="N31" s="292" t="s">
        <v>175</v>
      </c>
      <c r="O31" s="291"/>
      <c r="P31" s="291"/>
      <c r="Q31" s="291"/>
      <c r="R31" s="291"/>
      <c r="S31" s="291"/>
      <c r="T31" s="291"/>
      <c r="V31" s="291"/>
    </row>
    <row r="32" spans="2:22" ht="15.95" customHeight="1">
      <c r="B32" s="26"/>
      <c r="C32" s="21"/>
      <c r="D32" s="22"/>
      <c r="E32" s="120"/>
      <c r="F32" s="120"/>
      <c r="G32" s="21"/>
      <c r="H32" s="162"/>
      <c r="I32" s="189"/>
      <c r="J32" s="25"/>
      <c r="N32" s="292" t="s">
        <v>176</v>
      </c>
      <c r="O32" s="291"/>
      <c r="P32" s="291"/>
      <c r="Q32" s="291"/>
      <c r="R32" s="291"/>
      <c r="S32" s="291"/>
      <c r="T32" s="291"/>
      <c r="U32" s="82"/>
      <c r="V32" s="291"/>
    </row>
    <row r="33" spans="2:23" ht="15" customHeight="1">
      <c r="B33" s="26"/>
      <c r="C33" s="21"/>
      <c r="D33" s="22"/>
      <c r="E33" s="120"/>
      <c r="F33" s="120"/>
      <c r="G33" s="21"/>
      <c r="H33" s="162"/>
      <c r="I33" s="189"/>
      <c r="J33" s="25"/>
      <c r="N33" s="49"/>
      <c r="O33" s="82"/>
      <c r="P33" s="133"/>
      <c r="Q33" s="82"/>
      <c r="R33" s="82"/>
      <c r="S33" s="82"/>
      <c r="U33" s="82"/>
      <c r="V33" s="82"/>
    </row>
    <row r="34" spans="2:23" ht="15.95" customHeight="1">
      <c r="B34" s="26"/>
      <c r="C34" s="21"/>
      <c r="D34" s="22"/>
      <c r="E34" s="120"/>
      <c r="F34" s="120"/>
      <c r="G34" s="21"/>
      <c r="H34" s="162"/>
      <c r="I34" s="189"/>
      <c r="J34" s="25"/>
      <c r="N34" s="304"/>
      <c r="O34" s="30"/>
      <c r="P34" s="134"/>
      <c r="Q34" s="30"/>
      <c r="R34" s="30"/>
      <c r="S34" s="30"/>
      <c r="U34" s="82"/>
      <c r="V34" s="30"/>
    </row>
    <row r="35" spans="2:23" ht="15.95" customHeight="1">
      <c r="B35" s="26"/>
      <c r="C35" s="21"/>
      <c r="D35" s="22"/>
      <c r="E35" s="120"/>
      <c r="F35" s="120"/>
      <c r="G35" s="21"/>
      <c r="H35" s="162"/>
      <c r="I35" s="189"/>
      <c r="J35" s="25"/>
      <c r="L35" s="9"/>
      <c r="W35" s="9"/>
    </row>
    <row r="36" spans="2:23" ht="15.95" customHeight="1">
      <c r="B36" s="26"/>
      <c r="C36" s="21"/>
      <c r="D36" s="22"/>
      <c r="E36" s="120"/>
      <c r="F36" s="120"/>
      <c r="G36" s="21"/>
      <c r="H36" s="162"/>
      <c r="I36" s="189"/>
      <c r="J36" s="25"/>
      <c r="L36" s="8"/>
      <c r="N36" s="49"/>
      <c r="O36" s="47"/>
      <c r="P36" s="22"/>
      <c r="Q36" s="48"/>
      <c r="R36" s="48"/>
      <c r="S36" s="47"/>
      <c r="V36" s="46"/>
      <c r="W36" s="8"/>
    </row>
    <row r="37" spans="2:23" ht="15.95" customHeight="1">
      <c r="B37" s="26"/>
      <c r="C37" s="21"/>
      <c r="D37" s="22"/>
      <c r="E37" s="120"/>
      <c r="F37" s="120"/>
      <c r="G37" s="21"/>
      <c r="H37" s="162"/>
      <c r="I37" s="189"/>
      <c r="J37" s="25"/>
      <c r="L37" s="10"/>
      <c r="N37" s="82"/>
      <c r="O37" s="82"/>
      <c r="P37" s="82"/>
      <c r="Q37" s="82"/>
      <c r="R37" s="82"/>
      <c r="S37" s="82"/>
      <c r="T37" s="82"/>
      <c r="V37" s="82"/>
      <c r="W37" s="10"/>
    </row>
    <row r="38" spans="2:23" ht="15.95" customHeight="1">
      <c r="B38" s="26"/>
      <c r="C38" s="21"/>
      <c r="D38" s="22"/>
      <c r="E38" s="120"/>
      <c r="F38" s="120"/>
      <c r="G38" s="21"/>
      <c r="H38" s="32"/>
      <c r="I38" s="165"/>
      <c r="J38" s="25"/>
      <c r="L38" s="10"/>
      <c r="N38" s="82"/>
      <c r="O38" s="82"/>
      <c r="P38" s="82"/>
      <c r="Q38" s="82"/>
      <c r="R38" s="82"/>
      <c r="S38" s="82"/>
      <c r="T38" s="82"/>
      <c r="V38" s="82"/>
      <c r="W38" s="10"/>
    </row>
    <row r="39" spans="2:23" ht="15.95" customHeight="1">
      <c r="B39" s="26"/>
      <c r="C39" s="21"/>
      <c r="D39" s="22"/>
      <c r="E39" s="120"/>
      <c r="F39" s="120"/>
      <c r="G39" s="21"/>
      <c r="H39" s="33"/>
      <c r="I39" s="190"/>
      <c r="J39" s="25"/>
      <c r="L39" s="10"/>
      <c r="W39" s="10"/>
    </row>
    <row r="40" spans="2:23" ht="15.95" customHeight="1">
      <c r="B40" s="26"/>
      <c r="C40" s="21"/>
      <c r="D40" s="22"/>
      <c r="E40" s="120"/>
      <c r="F40" s="120"/>
      <c r="G40" s="21"/>
      <c r="H40" s="21"/>
      <c r="I40" s="191"/>
      <c r="J40" s="25"/>
      <c r="L40" s="10"/>
      <c r="W40" s="10"/>
    </row>
    <row r="41" spans="2:23" ht="15.95" customHeight="1">
      <c r="B41" s="34"/>
      <c r="C41" s="35"/>
      <c r="D41" s="36"/>
      <c r="E41" s="185"/>
      <c r="F41" s="186"/>
      <c r="G41" s="35"/>
      <c r="H41" s="163"/>
      <c r="I41" s="192"/>
      <c r="J41" s="37"/>
      <c r="L41" s="10"/>
      <c r="W41" s="10"/>
    </row>
    <row r="42" spans="2:23" ht="15.95" customHeight="1">
      <c r="B42" s="39"/>
      <c r="C42" s="40"/>
      <c r="D42" s="41"/>
      <c r="E42" s="187"/>
      <c r="F42" s="187"/>
      <c r="G42" s="40"/>
      <c r="H42" s="159"/>
      <c r="I42" s="193"/>
      <c r="J42" s="42"/>
      <c r="L42" s="10"/>
      <c r="W42" s="10"/>
    </row>
    <row r="43" spans="2:23" ht="15.95" customHeight="1">
      <c r="B43" s="34" t="s">
        <v>39</v>
      </c>
      <c r="C43" s="35"/>
      <c r="D43" s="36"/>
      <c r="E43" s="185"/>
      <c r="F43" s="295">
        <f>SUM(F6:F41)</f>
        <v>0</v>
      </c>
      <c r="G43" s="35"/>
      <c r="H43" s="158"/>
      <c r="I43" s="157"/>
      <c r="J43" s="37"/>
      <c r="L43" s="10"/>
      <c r="W43" s="10"/>
    </row>
    <row r="44" spans="2:23" ht="15.95" customHeight="1">
      <c r="B44" s="46"/>
      <c r="C44" s="47"/>
      <c r="D44" s="22"/>
      <c r="E44" s="48"/>
      <c r="F44" s="48"/>
      <c r="G44" s="47"/>
      <c r="H44" s="47"/>
      <c r="I44" s="47"/>
      <c r="J44" s="46"/>
    </row>
    <row r="45" spans="2:23" ht="15.95" customHeight="1">
      <c r="B45" s="46"/>
      <c r="C45" s="47"/>
      <c r="D45" s="22"/>
      <c r="E45" s="48"/>
      <c r="F45" s="48"/>
      <c r="G45" s="47"/>
      <c r="H45" s="47"/>
      <c r="I45" s="47"/>
      <c r="J45" s="46"/>
    </row>
    <row r="46" spans="2:23" ht="15.95" customHeight="1">
      <c r="B46" s="49"/>
      <c r="C46" s="47"/>
      <c r="D46" s="22"/>
      <c r="E46" s="48"/>
      <c r="F46" s="48"/>
      <c r="G46" s="47"/>
      <c r="H46" s="47"/>
      <c r="I46" s="47"/>
      <c r="J46" s="46"/>
    </row>
    <row r="47" spans="2:23" ht="15.95" customHeight="1">
      <c r="B47" s="49"/>
      <c r="C47" s="82"/>
      <c r="D47" s="133"/>
      <c r="E47" s="82"/>
      <c r="F47" s="82"/>
      <c r="G47" s="82"/>
      <c r="H47" s="82"/>
      <c r="I47" s="82"/>
      <c r="J47" s="82"/>
    </row>
    <row r="48" spans="2:23" ht="15.95" customHeight="1">
      <c r="B48" s="49"/>
      <c r="C48" s="49"/>
      <c r="D48" s="49"/>
      <c r="E48" s="49"/>
      <c r="F48" s="49"/>
      <c r="G48" s="49"/>
      <c r="H48" s="49"/>
      <c r="I48" s="49"/>
      <c r="J48" s="49"/>
    </row>
    <row r="49" spans="1:11" ht="15.95" customHeight="1">
      <c r="B49" s="49"/>
      <c r="C49" s="49"/>
      <c r="D49" s="49"/>
      <c r="E49" s="49"/>
      <c r="F49" s="49"/>
      <c r="G49" s="49"/>
      <c r="H49" s="49"/>
      <c r="I49" s="49"/>
      <c r="J49" s="49"/>
    </row>
    <row r="50" spans="1:11" ht="15.95" customHeight="1">
      <c r="B50" s="49"/>
      <c r="C50" s="82"/>
      <c r="D50" s="133"/>
      <c r="E50" s="82"/>
      <c r="F50" s="82"/>
      <c r="G50" s="82"/>
      <c r="J50" s="82"/>
    </row>
    <row r="51" spans="1:11" ht="15.95" customHeight="1">
      <c r="A51" s="30"/>
      <c r="B51" s="30"/>
      <c r="C51" s="30"/>
      <c r="D51" s="134"/>
      <c r="E51" s="30"/>
      <c r="F51" s="30"/>
      <c r="G51" s="30"/>
      <c r="I51" s="82"/>
      <c r="J51" s="30"/>
    </row>
    <row r="52" spans="1:11" ht="15.95" customHeight="1"/>
    <row r="53" spans="1:11" ht="15.95" customHeight="1">
      <c r="B53" s="49"/>
      <c r="C53" s="47"/>
      <c r="D53" s="22"/>
      <c r="E53" s="48"/>
      <c r="F53" s="48"/>
      <c r="G53" s="47"/>
      <c r="J53" s="46"/>
      <c r="K53" s="9"/>
    </row>
    <row r="54" spans="1:11" ht="15.95" customHeight="1">
      <c r="B54" s="82"/>
      <c r="C54" s="82"/>
      <c r="D54" s="82"/>
      <c r="E54" s="82"/>
      <c r="F54" s="82"/>
      <c r="G54" s="82"/>
      <c r="H54" s="82"/>
      <c r="J54" s="82"/>
      <c r="K54" s="8"/>
    </row>
    <row r="55" spans="1:11" ht="15.95" customHeight="1">
      <c r="B55" s="82"/>
      <c r="C55" s="82"/>
      <c r="D55" s="82"/>
      <c r="E55" s="82"/>
      <c r="F55" s="82"/>
      <c r="G55" s="82"/>
      <c r="H55" s="82"/>
      <c r="J55" s="82"/>
      <c r="K55" s="10"/>
    </row>
    <row r="56" spans="1:11" ht="15.95" customHeight="1">
      <c r="B56" s="82"/>
      <c r="C56" s="82"/>
      <c r="D56" s="82"/>
      <c r="E56" s="82"/>
      <c r="F56" s="82"/>
      <c r="G56" s="82"/>
      <c r="H56" s="82"/>
      <c r="J56" s="82"/>
      <c r="K56" s="10"/>
    </row>
    <row r="57" spans="1:11" ht="15.95" customHeight="1">
      <c r="B57" s="82"/>
      <c r="C57" s="82"/>
      <c r="D57" s="82"/>
      <c r="E57" s="82"/>
      <c r="F57" s="82"/>
      <c r="G57" s="82"/>
      <c r="H57" s="82"/>
      <c r="J57" s="82"/>
      <c r="K57" s="10"/>
    </row>
    <row r="58" spans="1:11" ht="15.95" customHeight="1">
      <c r="B58" s="82"/>
      <c r="C58" s="82"/>
      <c r="D58" s="82"/>
      <c r="E58" s="82"/>
      <c r="F58" s="82"/>
      <c r="G58" s="82"/>
      <c r="H58" s="82"/>
      <c r="J58" s="82"/>
      <c r="K58" s="10"/>
    </row>
    <row r="59" spans="1:11" ht="15.95" customHeight="1">
      <c r="B59" s="82"/>
      <c r="C59" s="82"/>
      <c r="D59" s="133"/>
      <c r="E59" s="82"/>
      <c r="F59" s="82"/>
      <c r="G59" s="82"/>
      <c r="J59" s="82"/>
      <c r="K59" s="10"/>
    </row>
    <row r="60" spans="1:11" ht="15.95" customHeight="1">
      <c r="B60" s="82"/>
      <c r="C60" s="82"/>
      <c r="D60" s="133"/>
      <c r="E60" s="82"/>
      <c r="F60" s="82"/>
      <c r="G60" s="82"/>
      <c r="J60" s="82"/>
      <c r="K60" s="10"/>
    </row>
    <row r="61" spans="1:11" ht="15.95" customHeight="1">
      <c r="B61" s="10"/>
      <c r="C61" s="10"/>
      <c r="D61" s="135"/>
      <c r="E61" s="10"/>
      <c r="F61" s="10"/>
      <c r="G61" s="10"/>
      <c r="J61" s="10"/>
      <c r="K61" s="10"/>
    </row>
    <row r="62" spans="1:11" ht="15.95" customHeight="1"/>
    <row r="63" spans="1:11" ht="15.95" customHeight="1"/>
    <row r="64" spans="1:11"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sheetData>
  <protectedRanges>
    <protectedRange sqref="B7:J43 N7:V25" name="範囲2"/>
  </protectedRanges>
  <mergeCells count="21">
    <mergeCell ref="H4:H5"/>
    <mergeCell ref="S1:V1"/>
    <mergeCell ref="N4:N5"/>
    <mergeCell ref="O4:O5"/>
    <mergeCell ref="P4:P5"/>
    <mergeCell ref="Q4:R4"/>
    <mergeCell ref="S4:S5"/>
    <mergeCell ref="T4:T5"/>
    <mergeCell ref="U4:U5"/>
    <mergeCell ref="V4:V5"/>
    <mergeCell ref="S2:V2"/>
    <mergeCell ref="B4:B5"/>
    <mergeCell ref="C4:C5"/>
    <mergeCell ref="D4:D5"/>
    <mergeCell ref="E4:F4"/>
    <mergeCell ref="G4:G5"/>
    <mergeCell ref="S8:S10"/>
    <mergeCell ref="S13:S15"/>
    <mergeCell ref="T8:T9"/>
    <mergeCell ref="I4:I5"/>
    <mergeCell ref="J4:J5"/>
  </mergeCells>
  <phoneticPr fontId="7"/>
  <printOptions horizontalCentered="1"/>
  <pageMargins left="0.59055118110236227" right="0.59055118110236227" top="0.98425196850393704" bottom="0.78740157480314965" header="0" footer="0"/>
  <pageSetup paperSize="9" scale="84" firstPageNumber="74" orientation="portrait" cellComments="asDisplayed"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F169F-C44D-423E-B37C-FF675DF97074}">
  <sheetPr>
    <tabColor theme="0"/>
  </sheetPr>
  <dimension ref="A1:R100"/>
  <sheetViews>
    <sheetView showRuler="0" zoomScale="90" zoomScaleNormal="90" zoomScaleSheetLayoutView="100" zoomScalePageLayoutView="90" workbookViewId="0">
      <selection activeCell="F21" sqref="F21"/>
    </sheetView>
  </sheetViews>
  <sheetFormatPr defaultColWidth="9" defaultRowHeight="15" customHeight="1"/>
  <cols>
    <col min="1" max="1" width="1.625" style="13" customWidth="1"/>
    <col min="2" max="2" width="19.875" style="13" customWidth="1"/>
    <col min="3" max="3" width="22.625" style="13" customWidth="1"/>
    <col min="4" max="4" width="9" style="169" customWidth="1"/>
    <col min="5" max="5" width="16.5" style="13" customWidth="1"/>
    <col min="6" max="6" width="10.125" style="13" customWidth="1"/>
    <col min="7" max="7" width="10.25" style="13" customWidth="1"/>
    <col min="8" max="8" width="11.625" style="13" customWidth="1"/>
    <col min="9" max="11" width="1.625" style="13" customWidth="1"/>
    <col min="12" max="12" width="19.875" style="13" customWidth="1"/>
    <col min="13" max="13" width="22.625" style="13" customWidth="1"/>
    <col min="14" max="14" width="9" style="169" customWidth="1"/>
    <col min="15" max="15" width="16.5" style="13" customWidth="1"/>
    <col min="16" max="16" width="10.125" style="13" customWidth="1"/>
    <col min="17" max="17" width="10.25" style="13" customWidth="1"/>
    <col min="18" max="18" width="11.625" style="13" customWidth="1"/>
    <col min="19" max="20" width="1.625" style="13" customWidth="1"/>
    <col min="21" max="16384" width="9" style="13"/>
  </cols>
  <sheetData>
    <row r="1" spans="1:18" ht="15.95" customHeight="1">
      <c r="A1" s="14"/>
      <c r="H1" s="19" t="str">
        <f>'実績報告書① '!$I$2&amp;'実績報告書① '!$J$2</f>
        <v>e-Rad課題ID：</v>
      </c>
      <c r="K1" s="14"/>
      <c r="N1" s="13"/>
      <c r="O1" s="502" t="s">
        <v>202</v>
      </c>
      <c r="P1" s="502"/>
      <c r="Q1" s="502"/>
      <c r="R1" s="502"/>
    </row>
    <row r="2" spans="1:18" ht="15.95" customHeight="1">
      <c r="A2" s="13" t="s">
        <v>228</v>
      </c>
      <c r="B2" s="49"/>
      <c r="C2" s="49"/>
      <c r="D2" s="49"/>
      <c r="E2" s="49"/>
      <c r="F2" s="49"/>
      <c r="G2" s="49"/>
      <c r="H2" s="301" t="str">
        <f>'実績報告書① '!$I$4&amp;'実績報告書① '!$J$4</f>
        <v>研究課題番号：</v>
      </c>
      <c r="K2" s="13" t="s">
        <v>228</v>
      </c>
      <c r="O2" s="502" t="s">
        <v>224</v>
      </c>
      <c r="P2" s="502"/>
      <c r="Q2" s="502"/>
      <c r="R2" s="502"/>
    </row>
    <row r="3" spans="1:18" ht="15.75" customHeight="1">
      <c r="H3" s="19" t="s">
        <v>211</v>
      </c>
      <c r="N3" s="225"/>
      <c r="R3" s="19" t="s">
        <v>144</v>
      </c>
    </row>
    <row r="4" spans="1:18" ht="15.95" customHeight="1">
      <c r="B4" s="494" t="s">
        <v>145</v>
      </c>
      <c r="C4" s="504" t="s">
        <v>146</v>
      </c>
      <c r="D4" s="506" t="s">
        <v>147</v>
      </c>
      <c r="E4" s="494" t="s">
        <v>210</v>
      </c>
      <c r="F4" s="508" t="s">
        <v>148</v>
      </c>
      <c r="G4" s="494" t="s">
        <v>163</v>
      </c>
      <c r="H4" s="504" t="s">
        <v>149</v>
      </c>
      <c r="L4" s="494" t="s">
        <v>145</v>
      </c>
      <c r="M4" s="504" t="s">
        <v>146</v>
      </c>
      <c r="N4" s="506" t="s">
        <v>147</v>
      </c>
      <c r="O4" s="494" t="s">
        <v>210</v>
      </c>
      <c r="P4" s="508" t="s">
        <v>148</v>
      </c>
      <c r="Q4" s="494" t="s">
        <v>163</v>
      </c>
      <c r="R4" s="504" t="s">
        <v>149</v>
      </c>
    </row>
    <row r="5" spans="1:18" ht="32.25" customHeight="1">
      <c r="B5" s="501"/>
      <c r="C5" s="505"/>
      <c r="D5" s="507"/>
      <c r="E5" s="501"/>
      <c r="F5" s="509"/>
      <c r="G5" s="495"/>
      <c r="H5" s="505"/>
      <c r="L5" s="501"/>
      <c r="M5" s="505"/>
      <c r="N5" s="507"/>
      <c r="O5" s="501"/>
      <c r="P5" s="509"/>
      <c r="Q5" s="495"/>
      <c r="R5" s="505"/>
    </row>
    <row r="6" spans="1:18" ht="15.95" customHeight="1">
      <c r="B6" s="156"/>
      <c r="C6" s="156"/>
      <c r="D6" s="180"/>
      <c r="E6" s="181"/>
      <c r="F6" s="181"/>
      <c r="G6" s="189"/>
      <c r="H6" s="43"/>
      <c r="L6" s="156"/>
      <c r="M6" s="156"/>
      <c r="N6" s="180"/>
      <c r="O6" s="181"/>
      <c r="P6" s="181"/>
      <c r="Q6" s="189"/>
      <c r="R6" s="43"/>
    </row>
    <row r="7" spans="1:18" ht="15.95" customHeight="1">
      <c r="B7" s="166"/>
      <c r="C7" s="182"/>
      <c r="D7" s="179"/>
      <c r="E7" s="164"/>
      <c r="F7" s="164"/>
      <c r="G7" s="132"/>
      <c r="H7" s="32"/>
      <c r="L7" s="207" t="s">
        <v>151</v>
      </c>
      <c r="M7" s="182"/>
      <c r="N7" s="208">
        <v>1631000</v>
      </c>
      <c r="O7" s="211" t="s">
        <v>157</v>
      </c>
      <c r="P7" s="211" t="s">
        <v>158</v>
      </c>
      <c r="Q7" s="199" t="s">
        <v>182</v>
      </c>
      <c r="R7" s="202" t="s">
        <v>159</v>
      </c>
    </row>
    <row r="8" spans="1:18" ht="15.95" customHeight="1">
      <c r="B8" s="28"/>
      <c r="C8" s="28"/>
      <c r="D8" s="176"/>
      <c r="E8" s="28"/>
      <c r="F8" s="168"/>
      <c r="G8" s="132"/>
      <c r="H8" s="28"/>
      <c r="L8" s="28"/>
      <c r="M8" s="202" t="s">
        <v>152</v>
      </c>
      <c r="N8" s="209">
        <v>1230000</v>
      </c>
      <c r="O8" s="503" t="s">
        <v>232</v>
      </c>
      <c r="P8" s="168"/>
      <c r="Q8" s="132"/>
      <c r="R8" s="202" t="s">
        <v>160</v>
      </c>
    </row>
    <row r="9" spans="1:18" ht="15.95" customHeight="1">
      <c r="B9" s="28"/>
      <c r="C9" s="28"/>
      <c r="D9" s="170"/>
      <c r="E9" s="28"/>
      <c r="F9" s="28"/>
      <c r="G9" s="132"/>
      <c r="H9" s="28"/>
      <c r="L9" s="28"/>
      <c r="M9" s="202" t="s">
        <v>153</v>
      </c>
      <c r="N9" s="210">
        <v>45000</v>
      </c>
      <c r="O9" s="503"/>
      <c r="P9" s="28"/>
      <c r="Q9" s="132"/>
      <c r="R9" s="28"/>
    </row>
    <row r="10" spans="1:18" ht="15.95" customHeight="1">
      <c r="B10" s="28"/>
      <c r="C10" s="28"/>
      <c r="D10" s="170"/>
      <c r="E10" s="28"/>
      <c r="F10" s="28"/>
      <c r="G10" s="132"/>
      <c r="H10" s="28"/>
      <c r="L10" s="28"/>
      <c r="M10" s="202" t="s">
        <v>154</v>
      </c>
      <c r="N10" s="210">
        <v>67000</v>
      </c>
      <c r="O10" s="503"/>
      <c r="P10" s="28"/>
      <c r="Q10" s="132"/>
      <c r="R10" s="28"/>
    </row>
    <row r="11" spans="1:18" ht="15.95" customHeight="1">
      <c r="B11" s="28"/>
      <c r="C11" s="28"/>
      <c r="D11" s="170"/>
      <c r="E11" s="28"/>
      <c r="F11" s="28"/>
      <c r="G11" s="132"/>
      <c r="H11" s="28"/>
      <c r="L11" s="28"/>
      <c r="M11" s="202" t="s">
        <v>155</v>
      </c>
      <c r="N11" s="210">
        <v>89000</v>
      </c>
      <c r="O11" s="28"/>
      <c r="P11" s="28"/>
      <c r="Q11" s="132"/>
      <c r="R11" s="28"/>
    </row>
    <row r="12" spans="1:18" ht="15.95" customHeight="1">
      <c r="B12" s="28"/>
      <c r="C12" s="28"/>
      <c r="D12" s="170"/>
      <c r="E12" s="28"/>
      <c r="F12" s="28"/>
      <c r="G12" s="189"/>
      <c r="H12" s="28"/>
      <c r="L12" s="28"/>
      <c r="M12" s="202" t="s">
        <v>156</v>
      </c>
      <c r="N12" s="210">
        <v>200000</v>
      </c>
      <c r="O12" s="28"/>
      <c r="P12" s="28"/>
      <c r="Q12" s="189"/>
      <c r="R12" s="28"/>
    </row>
    <row r="13" spans="1:18" ht="15.95" customHeight="1">
      <c r="B13" s="28"/>
      <c r="C13" s="28"/>
      <c r="D13" s="170"/>
      <c r="E13" s="28"/>
      <c r="F13" s="28"/>
      <c r="G13" s="189"/>
      <c r="H13" s="28"/>
      <c r="L13" s="28"/>
      <c r="M13" s="28"/>
      <c r="N13" s="170"/>
      <c r="O13" s="28"/>
      <c r="P13" s="28"/>
      <c r="Q13" s="189"/>
      <c r="R13" s="28"/>
    </row>
    <row r="14" spans="1:18" ht="15.95" customHeight="1">
      <c r="B14" s="28"/>
      <c r="C14" s="28"/>
      <c r="D14" s="170"/>
      <c r="E14" s="28"/>
      <c r="F14" s="28"/>
      <c r="G14" s="189"/>
      <c r="H14" s="28"/>
      <c r="L14" s="202" t="s">
        <v>183</v>
      </c>
      <c r="M14" s="28"/>
      <c r="N14" s="210">
        <v>1400000</v>
      </c>
      <c r="O14" s="202" t="s">
        <v>186</v>
      </c>
      <c r="P14" s="202" t="s">
        <v>187</v>
      </c>
      <c r="Q14" s="212" t="s">
        <v>188</v>
      </c>
      <c r="R14" s="202" t="s">
        <v>159</v>
      </c>
    </row>
    <row r="15" spans="1:18" ht="15.95" customHeight="1">
      <c r="B15" s="28"/>
      <c r="C15" s="28"/>
      <c r="D15" s="170"/>
      <c r="E15" s="28"/>
      <c r="F15" s="28"/>
      <c r="G15" s="189"/>
      <c r="H15" s="28"/>
      <c r="L15" s="28"/>
      <c r="M15" s="202" t="s">
        <v>184</v>
      </c>
      <c r="N15" s="210">
        <v>1300000</v>
      </c>
      <c r="O15" s="503" t="s">
        <v>231</v>
      </c>
      <c r="P15" s="28"/>
      <c r="Q15" s="189"/>
      <c r="R15" s="202" t="s">
        <v>160</v>
      </c>
    </row>
    <row r="16" spans="1:18" ht="15.95" customHeight="1">
      <c r="B16" s="28"/>
      <c r="C16" s="28"/>
      <c r="D16" s="170"/>
      <c r="E16" s="28"/>
      <c r="F16" s="28"/>
      <c r="G16" s="189"/>
      <c r="H16" s="28"/>
      <c r="L16" s="28"/>
      <c r="M16" s="202" t="s">
        <v>185</v>
      </c>
      <c r="N16" s="210">
        <v>100000</v>
      </c>
      <c r="O16" s="503"/>
      <c r="P16" s="28"/>
      <c r="Q16" s="189"/>
      <c r="R16" s="28"/>
    </row>
    <row r="17" spans="2:18" ht="15.95" customHeight="1">
      <c r="B17" s="28"/>
      <c r="C17" s="28"/>
      <c r="D17" s="170"/>
      <c r="E17" s="28"/>
      <c r="F17" s="28"/>
      <c r="G17" s="189"/>
      <c r="H17" s="28"/>
      <c r="L17" s="28"/>
      <c r="M17" s="28"/>
      <c r="N17" s="170"/>
      <c r="O17" s="503"/>
      <c r="P17" s="28"/>
      <c r="Q17" s="189"/>
      <c r="R17" s="28"/>
    </row>
    <row r="18" spans="2:18" ht="15.95" customHeight="1">
      <c r="B18" s="28"/>
      <c r="C18" s="28"/>
      <c r="D18" s="170"/>
      <c r="E18" s="28"/>
      <c r="F18" s="28"/>
      <c r="G18" s="189"/>
      <c r="H18" s="28"/>
      <c r="L18" s="28"/>
      <c r="M18" s="28"/>
      <c r="N18" s="170"/>
      <c r="O18" s="28"/>
      <c r="P18" s="28"/>
      <c r="Q18" s="189"/>
      <c r="R18" s="28"/>
    </row>
    <row r="19" spans="2:18" ht="15.95" customHeight="1">
      <c r="B19" s="28"/>
      <c r="C19" s="28"/>
      <c r="D19" s="170"/>
      <c r="E19" s="28"/>
      <c r="F19" s="28"/>
      <c r="G19" s="189"/>
      <c r="H19" s="28"/>
      <c r="L19" s="28"/>
      <c r="M19" s="28"/>
      <c r="N19" s="176"/>
      <c r="O19" s="28"/>
      <c r="P19" s="28"/>
      <c r="Q19" s="189"/>
      <c r="R19" s="28"/>
    </row>
    <row r="20" spans="2:18" ht="15.95" customHeight="1">
      <c r="B20" s="28"/>
      <c r="C20" s="28"/>
      <c r="D20" s="170"/>
      <c r="E20" s="28"/>
      <c r="F20" s="28"/>
      <c r="G20" s="189"/>
      <c r="H20" s="28"/>
      <c r="L20" s="28"/>
      <c r="M20" s="28"/>
      <c r="N20" s="176"/>
      <c r="O20" s="28"/>
      <c r="P20" s="28"/>
      <c r="Q20" s="189"/>
      <c r="R20" s="28"/>
    </row>
    <row r="21" spans="2:18" ht="15.95" customHeight="1">
      <c r="B21" s="28"/>
      <c r="C21" s="28"/>
      <c r="D21" s="176"/>
      <c r="E21" s="28"/>
      <c r="F21" s="28"/>
      <c r="G21" s="189"/>
      <c r="H21" s="28"/>
      <c r="L21" s="28"/>
      <c r="M21" s="28"/>
      <c r="N21" s="176"/>
      <c r="O21" s="28"/>
      <c r="P21" s="28"/>
      <c r="Q21" s="189"/>
      <c r="R21" s="28"/>
    </row>
    <row r="22" spans="2:18" ht="15.95" customHeight="1">
      <c r="B22" s="28"/>
      <c r="C22" s="28"/>
      <c r="D22" s="176"/>
      <c r="E22" s="28"/>
      <c r="F22" s="28"/>
      <c r="G22" s="189"/>
      <c r="H22" s="28"/>
      <c r="L22" s="28"/>
      <c r="M22" s="28"/>
      <c r="N22" s="176"/>
      <c r="O22" s="28"/>
      <c r="P22" s="28"/>
      <c r="Q22" s="189"/>
      <c r="R22" s="28"/>
    </row>
    <row r="23" spans="2:18" ht="15.95" customHeight="1">
      <c r="B23" s="28"/>
      <c r="C23" s="28"/>
      <c r="D23" s="176"/>
      <c r="E23" s="28"/>
      <c r="F23" s="28"/>
      <c r="G23" s="189"/>
      <c r="H23" s="28"/>
      <c r="L23" s="28"/>
      <c r="M23" s="28"/>
      <c r="N23" s="176"/>
      <c r="O23" s="28"/>
      <c r="P23" s="28"/>
      <c r="Q23" s="189"/>
      <c r="R23" s="28"/>
    </row>
    <row r="24" spans="2:18" ht="15.95" customHeight="1">
      <c r="B24" s="28"/>
      <c r="C24" s="28"/>
      <c r="D24" s="176"/>
      <c r="E24" s="28"/>
      <c r="F24" s="28"/>
      <c r="G24" s="189"/>
      <c r="H24" s="28"/>
      <c r="L24" s="38"/>
      <c r="M24" s="38"/>
      <c r="N24" s="172"/>
      <c r="O24" s="38"/>
      <c r="P24" s="38"/>
      <c r="Q24" s="192"/>
      <c r="R24" s="38"/>
    </row>
    <row r="25" spans="2:18" ht="15.75" customHeight="1">
      <c r="B25" s="28"/>
      <c r="C25" s="28"/>
      <c r="D25" s="176"/>
      <c r="E25" s="28"/>
      <c r="F25" s="28"/>
      <c r="G25" s="189"/>
      <c r="H25" s="28"/>
      <c r="L25" s="43"/>
      <c r="M25" s="43"/>
      <c r="N25" s="173"/>
      <c r="O25" s="43"/>
      <c r="P25" s="43"/>
      <c r="Q25" s="193"/>
      <c r="R25" s="43"/>
    </row>
    <row r="26" spans="2:18" ht="15.95" customHeight="1">
      <c r="B26" s="28"/>
      <c r="C26" s="28"/>
      <c r="D26" s="176"/>
      <c r="E26" s="28"/>
      <c r="F26" s="28"/>
      <c r="G26" s="189"/>
      <c r="H26" s="28"/>
      <c r="L26" s="16" t="s">
        <v>10</v>
      </c>
      <c r="M26" s="16"/>
      <c r="N26" s="228">
        <f>N7+N14</f>
        <v>3031000</v>
      </c>
      <c r="O26" s="45"/>
      <c r="P26" s="45"/>
      <c r="Q26" s="157"/>
      <c r="R26" s="44"/>
    </row>
    <row r="27" spans="2:18" ht="15.95" customHeight="1">
      <c r="B27" s="28"/>
      <c r="C27" s="28"/>
      <c r="D27" s="176"/>
      <c r="E27" s="28"/>
      <c r="F27" s="28"/>
      <c r="G27" s="189"/>
      <c r="H27" s="28"/>
      <c r="L27" s="49"/>
      <c r="M27" s="14"/>
      <c r="N27" s="226"/>
      <c r="O27" s="14"/>
      <c r="P27" s="14"/>
      <c r="Q27" s="47"/>
      <c r="R27" s="14"/>
    </row>
    <row r="28" spans="2:18" ht="15.95" customHeight="1">
      <c r="B28" s="28"/>
      <c r="C28" s="28"/>
      <c r="D28" s="176"/>
      <c r="E28" s="28"/>
      <c r="F28" s="28"/>
      <c r="G28" s="189"/>
      <c r="H28" s="28"/>
      <c r="L28" s="46" t="s">
        <v>193</v>
      </c>
      <c r="M28" s="50"/>
      <c r="N28" s="227"/>
      <c r="O28" s="50"/>
      <c r="P28" s="50"/>
      <c r="Q28" s="47"/>
      <c r="R28" s="50"/>
    </row>
    <row r="29" spans="2:18" ht="15.95" customHeight="1">
      <c r="B29" s="28"/>
      <c r="C29" s="28"/>
      <c r="D29" s="176"/>
      <c r="E29" s="28"/>
      <c r="F29" s="28"/>
      <c r="G29" s="189"/>
      <c r="H29" s="28"/>
      <c r="L29" s="511" t="s">
        <v>189</v>
      </c>
      <c r="M29" s="511"/>
      <c r="N29" s="511"/>
      <c r="O29" s="511"/>
      <c r="P29" s="511"/>
      <c r="Q29" s="511"/>
      <c r="R29" s="511"/>
    </row>
    <row r="30" spans="2:18" ht="15.95" customHeight="1">
      <c r="B30" s="28"/>
      <c r="C30" s="28"/>
      <c r="D30" s="176"/>
      <c r="E30" s="28"/>
      <c r="F30" s="28"/>
      <c r="G30" s="189"/>
      <c r="H30" s="28"/>
      <c r="L30" s="511" t="s">
        <v>190</v>
      </c>
      <c r="M30" s="511"/>
      <c r="N30" s="511"/>
      <c r="O30" s="511"/>
      <c r="P30" s="511"/>
      <c r="Q30" s="511"/>
      <c r="R30" s="511"/>
    </row>
    <row r="31" spans="2:18" ht="15.95" customHeight="1">
      <c r="B31" s="28"/>
      <c r="C31" s="28"/>
      <c r="D31" s="176"/>
      <c r="E31" s="28"/>
      <c r="F31" s="28"/>
      <c r="G31" s="189"/>
      <c r="H31" s="28"/>
      <c r="L31" s="511" t="s">
        <v>191</v>
      </c>
      <c r="M31" s="511"/>
      <c r="N31" s="511"/>
      <c r="O31" s="511"/>
      <c r="P31" s="511"/>
      <c r="Q31" s="511"/>
      <c r="R31" s="511"/>
    </row>
    <row r="32" spans="2:18" ht="15.95" customHeight="1">
      <c r="B32" s="28"/>
      <c r="C32" s="28"/>
      <c r="D32" s="176"/>
      <c r="E32" s="28"/>
      <c r="F32" s="28"/>
      <c r="G32" s="189"/>
      <c r="H32" s="28"/>
      <c r="L32" s="510" t="s">
        <v>192</v>
      </c>
      <c r="M32" s="510"/>
      <c r="N32" s="510"/>
      <c r="O32" s="510"/>
      <c r="P32" s="510"/>
      <c r="Q32" s="510"/>
      <c r="R32" s="510"/>
    </row>
    <row r="33" spans="1:18" ht="15" customHeight="1">
      <c r="B33" s="28"/>
      <c r="C33" s="28"/>
      <c r="D33" s="176"/>
      <c r="E33" s="28"/>
      <c r="F33" s="28"/>
      <c r="G33" s="189"/>
      <c r="H33" s="28"/>
      <c r="L33" s="510"/>
      <c r="M33" s="510"/>
      <c r="N33" s="510"/>
      <c r="O33" s="510"/>
      <c r="P33" s="510"/>
      <c r="Q33" s="510"/>
      <c r="R33" s="510"/>
    </row>
    <row r="34" spans="1:18" ht="15.95" customHeight="1">
      <c r="B34" s="28"/>
      <c r="C34" s="28"/>
      <c r="D34" s="176"/>
      <c r="E34" s="28"/>
      <c r="F34" s="28"/>
      <c r="G34" s="189"/>
      <c r="H34" s="28"/>
    </row>
    <row r="35" spans="1:18" ht="15.95" customHeight="1">
      <c r="B35" s="28"/>
      <c r="C35" s="28"/>
      <c r="D35" s="176"/>
      <c r="E35" s="28"/>
      <c r="F35" s="28"/>
      <c r="G35" s="189"/>
      <c r="H35" s="28"/>
      <c r="Q35" s="82"/>
    </row>
    <row r="36" spans="1:18" ht="15.95" customHeight="1">
      <c r="B36" s="28"/>
      <c r="C36" s="28"/>
      <c r="D36" s="176"/>
      <c r="E36" s="28"/>
      <c r="F36" s="28"/>
      <c r="G36" s="189"/>
      <c r="H36" s="28"/>
    </row>
    <row r="37" spans="1:18" ht="15.95" customHeight="1">
      <c r="B37" s="28"/>
      <c r="C37" s="28"/>
      <c r="D37" s="176"/>
      <c r="E37" s="28"/>
      <c r="F37" s="28"/>
      <c r="G37" s="189"/>
      <c r="H37" s="28"/>
      <c r="L37" s="46"/>
      <c r="M37" s="50"/>
      <c r="N37" s="175"/>
      <c r="O37" s="50"/>
      <c r="P37" s="50"/>
      <c r="R37" s="50"/>
    </row>
    <row r="38" spans="1:18" ht="15.95" customHeight="1">
      <c r="B38" s="183"/>
      <c r="C38" s="183"/>
      <c r="D38" s="176"/>
      <c r="E38" s="33"/>
      <c r="F38" s="33"/>
      <c r="G38" s="190"/>
      <c r="H38" s="32"/>
      <c r="L38" s="49"/>
      <c r="M38" s="49"/>
      <c r="N38" s="177"/>
      <c r="O38" s="49"/>
      <c r="P38" s="49"/>
      <c r="R38" s="49"/>
    </row>
    <row r="39" spans="1:18" ht="15.95" customHeight="1">
      <c r="B39" s="28"/>
      <c r="C39" s="28"/>
      <c r="D39" s="171"/>
      <c r="E39" s="28"/>
      <c r="F39" s="28"/>
      <c r="G39" s="191"/>
      <c r="H39" s="28"/>
    </row>
    <row r="40" spans="1:18" ht="15.95" customHeight="1">
      <c r="B40" s="38"/>
      <c r="C40" s="38"/>
      <c r="D40" s="172"/>
      <c r="E40" s="38"/>
      <c r="F40" s="38"/>
      <c r="G40" s="192"/>
      <c r="H40" s="38"/>
    </row>
    <row r="41" spans="1:18" ht="15.95" customHeight="1">
      <c r="B41" s="43"/>
      <c r="C41" s="43"/>
      <c r="D41" s="173"/>
      <c r="E41" s="43"/>
      <c r="F41" s="43"/>
      <c r="G41" s="193"/>
      <c r="H41" s="43"/>
    </row>
    <row r="42" spans="1:18" ht="15.95" customHeight="1">
      <c r="B42" s="16" t="s">
        <v>10</v>
      </c>
      <c r="C42" s="16"/>
      <c r="D42" s="184"/>
      <c r="E42" s="45"/>
      <c r="F42" s="45"/>
      <c r="G42" s="157"/>
      <c r="H42" s="44"/>
    </row>
    <row r="43" spans="1:18" ht="15.95" customHeight="1">
      <c r="B43" s="49"/>
      <c r="C43" s="14"/>
      <c r="D43" s="174"/>
      <c r="E43" s="14"/>
      <c r="F43" s="14"/>
      <c r="G43" s="47"/>
      <c r="H43" s="14"/>
    </row>
    <row r="44" spans="1:18" ht="15.95" customHeight="1">
      <c r="B44" s="46"/>
      <c r="C44" s="50"/>
      <c r="D44" s="175"/>
      <c r="E44" s="50"/>
      <c r="F44" s="50"/>
      <c r="G44" s="47"/>
      <c r="H44" s="50"/>
      <c r="K44" s="30"/>
    </row>
    <row r="45" spans="1:18" ht="15.95" customHeight="1">
      <c r="B45" s="49"/>
      <c r="C45" s="49"/>
      <c r="D45" s="49"/>
      <c r="E45" s="49"/>
      <c r="F45" s="49"/>
      <c r="G45" s="49"/>
      <c r="H45" s="49"/>
    </row>
    <row r="46" spans="1:18" ht="15.95" customHeight="1">
      <c r="B46" s="49"/>
      <c r="C46" s="49"/>
      <c r="D46" s="49"/>
      <c r="E46" s="49"/>
      <c r="F46" s="49"/>
      <c r="G46" s="49"/>
      <c r="H46" s="49"/>
    </row>
    <row r="47" spans="1:18" ht="15.95" customHeight="1">
      <c r="B47" s="49"/>
      <c r="C47" s="49"/>
      <c r="D47" s="49"/>
      <c r="E47" s="49"/>
      <c r="F47" s="49"/>
      <c r="G47" s="49"/>
      <c r="H47" s="49"/>
    </row>
    <row r="48" spans="1:18" ht="15.95" customHeight="1">
      <c r="A48" s="30"/>
      <c r="B48" s="49"/>
      <c r="C48" s="49"/>
      <c r="D48" s="49"/>
      <c r="E48" s="49"/>
      <c r="F48" s="49"/>
      <c r="G48" s="49"/>
      <c r="H48" s="49"/>
    </row>
    <row r="49" spans="2:8" ht="15.95" customHeight="1"/>
    <row r="50" spans="2:8" ht="15.95" customHeight="1">
      <c r="G50" s="82"/>
    </row>
    <row r="51" spans="2:8" ht="15.95" customHeight="1"/>
    <row r="52" spans="2:8" ht="15.95" customHeight="1">
      <c r="B52" s="46"/>
      <c r="C52" s="50"/>
      <c r="D52" s="175"/>
      <c r="E52" s="50"/>
      <c r="F52" s="50"/>
      <c r="H52" s="50"/>
    </row>
    <row r="53" spans="2:8" ht="15.95" customHeight="1">
      <c r="B53" s="49"/>
      <c r="C53" s="49"/>
      <c r="D53" s="177"/>
      <c r="E53" s="49"/>
      <c r="F53" s="49"/>
      <c r="H53" s="49"/>
    </row>
    <row r="54" spans="2:8" ht="15.95" customHeight="1">
      <c r="B54" s="49"/>
      <c r="C54" s="49"/>
      <c r="D54" s="177"/>
      <c r="E54" s="49"/>
      <c r="F54" s="49"/>
      <c r="H54" s="49"/>
    </row>
    <row r="55" spans="2:8" ht="15.95" customHeight="1">
      <c r="B55" s="49"/>
      <c r="C55" s="49"/>
      <c r="D55" s="177"/>
      <c r="E55" s="49"/>
      <c r="F55" s="49"/>
      <c r="H55" s="49"/>
    </row>
    <row r="56" spans="2:8" ht="15.95" customHeight="1">
      <c r="B56" s="83"/>
      <c r="C56" s="83"/>
      <c r="D56" s="178"/>
      <c r="E56" s="83"/>
      <c r="F56" s="83"/>
      <c r="H56" s="83"/>
    </row>
    <row r="57" spans="2:8" ht="15.95" customHeight="1">
      <c r="B57" s="83"/>
      <c r="C57" s="83"/>
      <c r="D57" s="178"/>
      <c r="E57" s="83"/>
      <c r="F57" s="83"/>
      <c r="H57" s="83"/>
    </row>
    <row r="58" spans="2:8" ht="15.95" customHeight="1">
      <c r="B58" s="83"/>
      <c r="C58" s="83"/>
      <c r="D58" s="178"/>
      <c r="E58" s="83"/>
      <c r="F58" s="83"/>
      <c r="H58" s="83"/>
    </row>
    <row r="59" spans="2:8" ht="15.95" customHeight="1"/>
    <row r="60" spans="2:8" ht="15.95" customHeight="1"/>
    <row r="61" spans="2:8" ht="15.95" customHeight="1"/>
    <row r="62" spans="2:8" ht="15.95" customHeight="1"/>
    <row r="63" spans="2:8" ht="15.95" customHeight="1"/>
    <row r="64" spans="2:8"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sheetData>
  <protectedRanges>
    <protectedRange sqref="B38:F42 L9:P14 H38:H42 L15:N16 P15:P16 O16 L17:P26 R9:R26 H9:H37 B9:F37" name="範囲3"/>
    <protectedRange sqref="Q7:Q26 G7:G42" name="範囲2_1"/>
  </protectedRanges>
  <mergeCells count="22">
    <mergeCell ref="O1:R1"/>
    <mergeCell ref="L32:R33"/>
    <mergeCell ref="G4:G5"/>
    <mergeCell ref="L29:R29"/>
    <mergeCell ref="L30:R30"/>
    <mergeCell ref="L31:R31"/>
    <mergeCell ref="Q4:Q5"/>
    <mergeCell ref="H4:H5"/>
    <mergeCell ref="L4:L5"/>
    <mergeCell ref="M4:M5"/>
    <mergeCell ref="N4:N5"/>
    <mergeCell ref="O4:O5"/>
    <mergeCell ref="P4:P5"/>
    <mergeCell ref="R4:R5"/>
    <mergeCell ref="O2:R2"/>
    <mergeCell ref="O8:O10"/>
    <mergeCell ref="O15:O17"/>
    <mergeCell ref="B4:B5"/>
    <mergeCell ref="C4:C5"/>
    <mergeCell ref="D4:D5"/>
    <mergeCell ref="E4:E5"/>
    <mergeCell ref="F4:F5"/>
  </mergeCells>
  <phoneticPr fontId="7"/>
  <printOptions horizontalCentered="1"/>
  <pageMargins left="0.59055118110236227" right="0.59055118110236227" top="0.98425196850393704" bottom="0.78740157480314965" header="0" footer="0"/>
  <pageSetup paperSize="9" scale="86" firstPageNumber="74" orientation="portrait" cellComments="asDisplayed"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AG89"/>
  <sheetViews>
    <sheetView view="pageBreakPreview" zoomScale="90" zoomScaleNormal="100" zoomScaleSheetLayoutView="90" zoomScalePageLayoutView="60" workbookViewId="0">
      <pane xSplit="6" ySplit="12" topLeftCell="G13" activePane="bottomRight" state="frozen"/>
      <selection pane="topRight" activeCell="G1" sqref="G1"/>
      <selection pane="bottomLeft" activeCell="A12" sqref="A12"/>
      <selection pane="bottomRight" activeCell="S46" sqref="S46"/>
    </sheetView>
  </sheetViews>
  <sheetFormatPr defaultColWidth="9" defaultRowHeight="11.25"/>
  <cols>
    <col min="1" max="1" width="31.875" style="3" customWidth="1"/>
    <col min="2" max="2" width="10.125" style="3" customWidth="1"/>
    <col min="3" max="3" width="11.5" style="3" customWidth="1"/>
    <col min="4" max="12" width="10.125" style="3" customWidth="1"/>
    <col min="13" max="13" width="11.75" style="3" customWidth="1"/>
    <col min="14" max="19" width="10.125" style="3" customWidth="1"/>
    <col min="20" max="20" width="11.375" style="2" bestFit="1" customWidth="1"/>
    <col min="21" max="21" width="14.375" style="3" customWidth="1"/>
    <col min="22" max="23" width="1.5" style="3" customWidth="1"/>
    <col min="24" max="24" width="31.875" style="3" customWidth="1"/>
    <col min="25" max="25" width="10.125" style="3" customWidth="1"/>
    <col min="26" max="26" width="11.5" style="3" customWidth="1"/>
    <col min="27" max="31" width="10.125" style="3" customWidth="1"/>
    <col min="32" max="32" width="11.375" style="2" bestFit="1" customWidth="1"/>
    <col min="33" max="33" width="14.375" style="3" customWidth="1"/>
    <col min="34" max="34" width="3.375" style="3" customWidth="1"/>
    <col min="35" max="16384" width="9" style="3"/>
  </cols>
  <sheetData>
    <row r="1" spans="1:33" ht="17.25" customHeight="1"/>
    <row r="2" spans="1:33">
      <c r="A2" s="3" t="s">
        <v>85</v>
      </c>
      <c r="X2" s="3" t="s">
        <v>85</v>
      </c>
    </row>
    <row r="3" spans="1:33" ht="17.25">
      <c r="A3" s="12" t="s">
        <v>128</v>
      </c>
      <c r="U3" s="19" t="str">
        <f>'実績報告書① '!$I$2&amp;'実績報告書① '!$J$2</f>
        <v>e-Rad課題ID：</v>
      </c>
      <c r="X3" s="294" t="s">
        <v>213</v>
      </c>
      <c r="AD3" s="502" t="s">
        <v>212</v>
      </c>
      <c r="AE3" s="502"/>
      <c r="AF3" s="502"/>
      <c r="AG3" s="502"/>
    </row>
    <row r="4" spans="1:33" ht="13.5">
      <c r="A4" s="100" t="s">
        <v>238</v>
      </c>
      <c r="B4" s="101" t="s">
        <v>245</v>
      </c>
      <c r="U4" s="302" t="str">
        <f>'実績報告書① '!$I$4&amp;'実績報告書① '!$J$4</f>
        <v>研究課題番号：</v>
      </c>
      <c r="X4" s="100" t="s">
        <v>238</v>
      </c>
      <c r="Y4" s="101" t="s">
        <v>245</v>
      </c>
      <c r="AE4" s="512" t="s">
        <v>225</v>
      </c>
      <c r="AF4" s="512"/>
      <c r="AG4" s="512"/>
    </row>
    <row r="5" spans="1:33" ht="13.5">
      <c r="A5" s="100" t="s">
        <v>126</v>
      </c>
      <c r="B5" s="101" t="s">
        <v>245</v>
      </c>
      <c r="X5" s="100" t="s">
        <v>126</v>
      </c>
      <c r="Y5" s="101" t="s">
        <v>245</v>
      </c>
    </row>
    <row r="6" spans="1:33" ht="13.5">
      <c r="A6" s="100" t="s">
        <v>214</v>
      </c>
      <c r="B6" s="101" t="s">
        <v>100</v>
      </c>
      <c r="X6" s="100" t="s">
        <v>215</v>
      </c>
      <c r="Y6" s="101" t="s">
        <v>100</v>
      </c>
    </row>
    <row r="7" spans="1:33" ht="16.5" customHeight="1">
      <c r="A7" s="229" t="s">
        <v>42</v>
      </c>
      <c r="B7" s="513" t="str">
        <f>SUBSTITUTE('実績報告書① '!B31,"","")</f>
        <v/>
      </c>
      <c r="C7" s="513"/>
      <c r="D7" s="513"/>
      <c r="E7" s="513"/>
      <c r="F7" s="513"/>
      <c r="G7" s="513"/>
      <c r="H7" s="513"/>
      <c r="I7" s="513"/>
      <c r="J7" s="513"/>
      <c r="K7" s="513"/>
      <c r="L7" s="513"/>
      <c r="M7" s="513"/>
      <c r="N7" s="513"/>
      <c r="O7" s="513"/>
      <c r="P7" s="513"/>
      <c r="Q7" s="513"/>
      <c r="R7" s="513"/>
      <c r="S7" s="513"/>
      <c r="T7" s="513"/>
      <c r="U7" s="513"/>
      <c r="X7" s="229" t="s">
        <v>42</v>
      </c>
      <c r="Y7" s="515" t="s">
        <v>205</v>
      </c>
      <c r="Z7" s="515"/>
      <c r="AA7" s="515"/>
      <c r="AB7" s="515"/>
      <c r="AC7" s="515"/>
      <c r="AD7" s="515"/>
      <c r="AE7" s="515"/>
      <c r="AF7" s="515"/>
      <c r="AG7" s="515"/>
    </row>
    <row r="8" spans="1:33" ht="16.5" customHeight="1">
      <c r="A8" s="229" t="s">
        <v>41</v>
      </c>
      <c r="B8" s="513" t="str">
        <f>SUBSTITUTE('実績報告書① '!E16,"（コンソーシアム名）","")</f>
        <v/>
      </c>
      <c r="C8" s="513"/>
      <c r="D8" s="513"/>
      <c r="E8" s="513"/>
      <c r="F8" s="513"/>
      <c r="G8" s="513"/>
      <c r="H8" s="513"/>
      <c r="I8" s="513"/>
      <c r="J8" s="513"/>
      <c r="K8" s="513"/>
      <c r="L8" s="513"/>
      <c r="M8" s="513"/>
      <c r="N8" s="513"/>
      <c r="O8" s="513"/>
      <c r="P8" s="513"/>
      <c r="Q8" s="513"/>
      <c r="R8" s="513"/>
      <c r="S8" s="513"/>
      <c r="T8" s="513"/>
      <c r="U8" s="513"/>
      <c r="X8" s="229" t="s">
        <v>41</v>
      </c>
      <c r="Y8" s="515" t="s">
        <v>205</v>
      </c>
      <c r="Z8" s="515"/>
      <c r="AA8" s="515"/>
      <c r="AB8" s="515"/>
      <c r="AC8" s="515"/>
      <c r="AD8" s="515"/>
      <c r="AE8" s="515"/>
      <c r="AF8" s="515"/>
      <c r="AG8" s="515"/>
    </row>
    <row r="9" spans="1:33" ht="16.5" customHeight="1">
      <c r="A9" s="229" t="s">
        <v>40</v>
      </c>
      <c r="B9" s="514" t="str">
        <f>'実績報告書① '!C35</f>
        <v>令和　年　月　日</v>
      </c>
      <c r="C9" s="514"/>
      <c r="D9" s="230" t="s">
        <v>38</v>
      </c>
      <c r="E9" s="514" t="str">
        <f>'実績報告書① '!C36</f>
        <v>令和　年　月　日</v>
      </c>
      <c r="F9" s="514"/>
      <c r="G9" s="1"/>
      <c r="H9" s="1"/>
      <c r="I9" s="1"/>
      <c r="J9" s="1"/>
      <c r="K9" s="1"/>
      <c r="L9" s="1"/>
      <c r="M9" s="1"/>
      <c r="N9" s="1"/>
      <c r="O9" s="1"/>
      <c r="P9" s="1"/>
      <c r="Q9" s="1"/>
      <c r="R9" s="1"/>
      <c r="S9" s="1"/>
      <c r="T9" s="1"/>
      <c r="U9" s="1"/>
      <c r="X9" s="229" t="s">
        <v>40</v>
      </c>
      <c r="Y9" s="516" t="s">
        <v>206</v>
      </c>
      <c r="Z9" s="516"/>
      <c r="AA9" s="230" t="s">
        <v>38</v>
      </c>
      <c r="AB9" s="516" t="s">
        <v>206</v>
      </c>
      <c r="AC9" s="516"/>
      <c r="AD9"/>
      <c r="AE9"/>
      <c r="AF9" s="1"/>
      <c r="AG9"/>
    </row>
    <row r="10" spans="1:33" ht="14.25">
      <c r="A10" s="11"/>
      <c r="X10" s="11"/>
    </row>
    <row r="11" spans="1:33" ht="15" thickBot="1">
      <c r="A11" s="115" t="s">
        <v>24</v>
      </c>
      <c r="X11" s="115" t="s">
        <v>24</v>
      </c>
    </row>
    <row r="12" spans="1:33" ht="22.5" customHeight="1" thickBot="1">
      <c r="A12" s="232" t="s">
        <v>25</v>
      </c>
      <c r="B12" s="233"/>
      <c r="C12" s="233"/>
      <c r="D12" s="233"/>
      <c r="E12" s="233"/>
      <c r="F12" s="233"/>
      <c r="G12" s="233"/>
      <c r="H12" s="233"/>
      <c r="I12" s="233"/>
      <c r="J12" s="233"/>
      <c r="K12" s="233"/>
      <c r="L12" s="233"/>
      <c r="M12" s="233"/>
      <c r="N12" s="233"/>
      <c r="O12" s="233"/>
      <c r="P12" s="233"/>
      <c r="Q12" s="233"/>
      <c r="R12" s="233"/>
      <c r="S12" s="233"/>
      <c r="T12" s="234" t="s">
        <v>36</v>
      </c>
      <c r="U12" s="235" t="s">
        <v>37</v>
      </c>
      <c r="X12" s="62" t="s">
        <v>25</v>
      </c>
      <c r="Y12" s="231" t="s">
        <v>207</v>
      </c>
      <c r="Z12" s="61"/>
      <c r="AA12" s="61"/>
      <c r="AB12" s="61"/>
      <c r="AC12" s="61"/>
      <c r="AD12" s="61"/>
      <c r="AE12" s="61"/>
      <c r="AF12" s="4" t="s">
        <v>36</v>
      </c>
      <c r="AG12" s="5" t="s">
        <v>37</v>
      </c>
    </row>
    <row r="13" spans="1:33" ht="18" customHeight="1">
      <c r="A13" s="236" t="s">
        <v>26</v>
      </c>
      <c r="B13" s="237">
        <f t="shared" ref="B13:S13" si="0">SUBTOTAL(9,B14:B31)</f>
        <v>0</v>
      </c>
      <c r="C13" s="237">
        <f t="shared" si="0"/>
        <v>0</v>
      </c>
      <c r="D13" s="237">
        <f t="shared" si="0"/>
        <v>0</v>
      </c>
      <c r="E13" s="237">
        <f t="shared" si="0"/>
        <v>0</v>
      </c>
      <c r="F13" s="237">
        <f t="shared" si="0"/>
        <v>0</v>
      </c>
      <c r="G13" s="237">
        <f t="shared" si="0"/>
        <v>0</v>
      </c>
      <c r="H13" s="237">
        <f t="shared" si="0"/>
        <v>0</v>
      </c>
      <c r="I13" s="237">
        <f t="shared" si="0"/>
        <v>0</v>
      </c>
      <c r="J13" s="237">
        <f t="shared" si="0"/>
        <v>0</v>
      </c>
      <c r="K13" s="237">
        <f t="shared" si="0"/>
        <v>0</v>
      </c>
      <c r="L13" s="237">
        <f t="shared" si="0"/>
        <v>0</v>
      </c>
      <c r="M13" s="237">
        <f t="shared" si="0"/>
        <v>0</v>
      </c>
      <c r="N13" s="237">
        <f t="shared" si="0"/>
        <v>0</v>
      </c>
      <c r="O13" s="237">
        <f t="shared" si="0"/>
        <v>0</v>
      </c>
      <c r="P13" s="237">
        <f t="shared" si="0"/>
        <v>0</v>
      </c>
      <c r="Q13" s="237">
        <f t="shared" si="0"/>
        <v>0</v>
      </c>
      <c r="R13" s="237">
        <f t="shared" si="0"/>
        <v>0</v>
      </c>
      <c r="S13" s="237">
        <f t="shared" si="0"/>
        <v>0</v>
      </c>
      <c r="T13" s="237">
        <f t="shared" ref="T13:T32" si="1">SUM(B13:S13)</f>
        <v>0</v>
      </c>
      <c r="U13" s="238"/>
      <c r="X13" s="63" t="s">
        <v>26</v>
      </c>
      <c r="Y13" s="69"/>
      <c r="Z13" s="69"/>
      <c r="AA13" s="69"/>
      <c r="AB13" s="69"/>
      <c r="AC13" s="69"/>
      <c r="AD13" s="69"/>
      <c r="AE13" s="69"/>
      <c r="AF13" s="69"/>
      <c r="AG13" s="54"/>
    </row>
    <row r="14" spans="1:33" ht="18" customHeight="1">
      <c r="A14" s="239" t="s">
        <v>43</v>
      </c>
      <c r="B14" s="240">
        <f>SUBTOTAL(9,B15:B16)</f>
        <v>0</v>
      </c>
      <c r="C14" s="240">
        <f t="shared" ref="C14:S14" si="2">SUBTOTAL(9,C15:C16)</f>
        <v>0</v>
      </c>
      <c r="D14" s="240">
        <f t="shared" si="2"/>
        <v>0</v>
      </c>
      <c r="E14" s="240">
        <f t="shared" si="2"/>
        <v>0</v>
      </c>
      <c r="F14" s="240">
        <f t="shared" si="2"/>
        <v>0</v>
      </c>
      <c r="G14" s="240">
        <f t="shared" si="2"/>
        <v>0</v>
      </c>
      <c r="H14" s="240">
        <f t="shared" si="2"/>
        <v>0</v>
      </c>
      <c r="I14" s="240">
        <f t="shared" si="2"/>
        <v>0</v>
      </c>
      <c r="J14" s="240">
        <f t="shared" si="2"/>
        <v>0</v>
      </c>
      <c r="K14" s="240">
        <f t="shared" si="2"/>
        <v>0</v>
      </c>
      <c r="L14" s="240">
        <f t="shared" si="2"/>
        <v>0</v>
      </c>
      <c r="M14" s="240">
        <f t="shared" si="2"/>
        <v>0</v>
      </c>
      <c r="N14" s="240">
        <f t="shared" si="2"/>
        <v>0</v>
      </c>
      <c r="O14" s="240">
        <f t="shared" si="2"/>
        <v>0</v>
      </c>
      <c r="P14" s="240">
        <f t="shared" si="2"/>
        <v>0</v>
      </c>
      <c r="Q14" s="240">
        <f t="shared" si="2"/>
        <v>0</v>
      </c>
      <c r="R14" s="240">
        <f t="shared" si="2"/>
        <v>0</v>
      </c>
      <c r="S14" s="240">
        <f t="shared" si="2"/>
        <v>0</v>
      </c>
      <c r="T14" s="241">
        <f t="shared" si="1"/>
        <v>0</v>
      </c>
      <c r="U14" s="242"/>
      <c r="X14" s="64" t="s">
        <v>43</v>
      </c>
      <c r="Y14" s="70"/>
      <c r="Z14" s="70"/>
      <c r="AA14" s="70"/>
      <c r="AB14" s="70"/>
      <c r="AC14" s="70"/>
      <c r="AD14" s="70"/>
      <c r="AE14" s="70"/>
      <c r="AF14" s="71"/>
      <c r="AG14" s="55"/>
    </row>
    <row r="15" spans="1:33" ht="18" customHeight="1">
      <c r="A15" s="243" t="s">
        <v>46</v>
      </c>
      <c r="B15" s="244"/>
      <c r="C15" s="244"/>
      <c r="D15" s="244"/>
      <c r="E15" s="244"/>
      <c r="F15" s="244"/>
      <c r="G15" s="244"/>
      <c r="H15" s="244"/>
      <c r="I15" s="244"/>
      <c r="J15" s="244"/>
      <c r="K15" s="244"/>
      <c r="L15" s="244"/>
      <c r="M15" s="244"/>
      <c r="N15" s="244"/>
      <c r="O15" s="244"/>
      <c r="P15" s="244"/>
      <c r="Q15" s="244"/>
      <c r="R15" s="244"/>
      <c r="S15" s="244"/>
      <c r="T15" s="245">
        <f t="shared" si="1"/>
        <v>0</v>
      </c>
      <c r="U15" s="242"/>
      <c r="X15" s="65" t="s">
        <v>46</v>
      </c>
      <c r="Y15" s="60"/>
      <c r="Z15" s="60"/>
      <c r="AA15" s="60"/>
      <c r="AB15" s="60"/>
      <c r="AC15" s="60"/>
      <c r="AD15" s="60"/>
      <c r="AE15" s="60"/>
      <c r="AF15" s="72"/>
      <c r="AG15" s="55"/>
    </row>
    <row r="16" spans="1:33" ht="18" customHeight="1">
      <c r="A16" s="243" t="s">
        <v>47</v>
      </c>
      <c r="B16" s="244"/>
      <c r="C16" s="244"/>
      <c r="D16" s="244"/>
      <c r="E16" s="244"/>
      <c r="F16" s="244"/>
      <c r="G16" s="244"/>
      <c r="H16" s="244"/>
      <c r="I16" s="244"/>
      <c r="J16" s="244"/>
      <c r="K16" s="244"/>
      <c r="L16" s="244"/>
      <c r="M16" s="244"/>
      <c r="N16" s="244"/>
      <c r="O16" s="244"/>
      <c r="P16" s="244"/>
      <c r="Q16" s="244"/>
      <c r="R16" s="244"/>
      <c r="S16" s="244"/>
      <c r="T16" s="245">
        <f t="shared" si="1"/>
        <v>0</v>
      </c>
      <c r="U16" s="242"/>
      <c r="X16" s="65" t="s">
        <v>47</v>
      </c>
      <c r="Y16" s="60"/>
      <c r="Z16" s="60"/>
      <c r="AA16" s="60"/>
      <c r="AB16" s="60"/>
      <c r="AC16" s="60"/>
      <c r="AD16" s="60"/>
      <c r="AE16" s="60"/>
      <c r="AF16" s="72"/>
      <c r="AG16" s="55"/>
    </row>
    <row r="17" spans="1:33" ht="18" customHeight="1">
      <c r="A17" s="239" t="s">
        <v>44</v>
      </c>
      <c r="B17" s="240">
        <f>SUBTOTAL(9,B18:B19)</f>
        <v>0</v>
      </c>
      <c r="C17" s="240">
        <f t="shared" ref="C17:S17" si="3">SUBTOTAL(9,C18:C19)</f>
        <v>0</v>
      </c>
      <c r="D17" s="240">
        <f t="shared" si="3"/>
        <v>0</v>
      </c>
      <c r="E17" s="240">
        <f t="shared" si="3"/>
        <v>0</v>
      </c>
      <c r="F17" s="240">
        <f t="shared" si="3"/>
        <v>0</v>
      </c>
      <c r="G17" s="240">
        <f t="shared" si="3"/>
        <v>0</v>
      </c>
      <c r="H17" s="240">
        <f t="shared" si="3"/>
        <v>0</v>
      </c>
      <c r="I17" s="240">
        <f t="shared" si="3"/>
        <v>0</v>
      </c>
      <c r="J17" s="240">
        <f t="shared" si="3"/>
        <v>0</v>
      </c>
      <c r="K17" s="240">
        <f t="shared" si="3"/>
        <v>0</v>
      </c>
      <c r="L17" s="240">
        <f t="shared" si="3"/>
        <v>0</v>
      </c>
      <c r="M17" s="240">
        <f t="shared" si="3"/>
        <v>0</v>
      </c>
      <c r="N17" s="240">
        <f t="shared" si="3"/>
        <v>0</v>
      </c>
      <c r="O17" s="240">
        <f t="shared" si="3"/>
        <v>0</v>
      </c>
      <c r="P17" s="240">
        <f t="shared" si="3"/>
        <v>0</v>
      </c>
      <c r="Q17" s="240">
        <f t="shared" si="3"/>
        <v>0</v>
      </c>
      <c r="R17" s="240">
        <f t="shared" si="3"/>
        <v>0</v>
      </c>
      <c r="S17" s="240">
        <f t="shared" si="3"/>
        <v>0</v>
      </c>
      <c r="T17" s="241">
        <f t="shared" si="1"/>
        <v>0</v>
      </c>
      <c r="U17" s="242"/>
      <c r="X17" s="64" t="s">
        <v>44</v>
      </c>
      <c r="Y17" s="70"/>
      <c r="Z17" s="70"/>
      <c r="AA17" s="70"/>
      <c r="AB17" s="70"/>
      <c r="AC17" s="70"/>
      <c r="AD17" s="70"/>
      <c r="AE17" s="70"/>
      <c r="AF17" s="71"/>
      <c r="AG17" s="55"/>
    </row>
    <row r="18" spans="1:33" ht="18" customHeight="1">
      <c r="A18" s="243" t="s">
        <v>48</v>
      </c>
      <c r="B18" s="244"/>
      <c r="C18" s="244"/>
      <c r="D18" s="244"/>
      <c r="E18" s="244"/>
      <c r="F18" s="244"/>
      <c r="G18" s="411"/>
      <c r="H18" s="244"/>
      <c r="I18" s="244"/>
      <c r="J18" s="244"/>
      <c r="K18" s="244"/>
      <c r="L18" s="244"/>
      <c r="M18" s="244"/>
      <c r="N18" s="244"/>
      <c r="O18" s="244"/>
      <c r="P18" s="244"/>
      <c r="Q18" s="244"/>
      <c r="R18" s="244"/>
      <c r="S18" s="244"/>
      <c r="T18" s="245">
        <f t="shared" si="1"/>
        <v>0</v>
      </c>
      <c r="U18" s="242"/>
      <c r="X18" s="65" t="s">
        <v>48</v>
      </c>
      <c r="Y18" s="60"/>
      <c r="Z18" s="60"/>
      <c r="AA18" s="60"/>
      <c r="AB18" s="60"/>
      <c r="AC18" s="60"/>
      <c r="AD18" s="60"/>
      <c r="AE18" s="60"/>
      <c r="AF18" s="72"/>
      <c r="AG18" s="55"/>
    </row>
    <row r="19" spans="1:33" ht="18" customHeight="1">
      <c r="A19" s="243" t="s">
        <v>18</v>
      </c>
      <c r="B19" s="244"/>
      <c r="C19" s="244"/>
      <c r="D19" s="244"/>
      <c r="E19" s="244"/>
      <c r="F19" s="244"/>
      <c r="G19" s="411"/>
      <c r="H19" s="244"/>
      <c r="I19" s="244"/>
      <c r="J19" s="244"/>
      <c r="K19" s="244"/>
      <c r="L19" s="244"/>
      <c r="M19" s="244"/>
      <c r="N19" s="244"/>
      <c r="O19" s="244"/>
      <c r="P19" s="244"/>
      <c r="Q19" s="244"/>
      <c r="R19" s="244"/>
      <c r="S19" s="244"/>
      <c r="T19" s="245">
        <f t="shared" si="1"/>
        <v>0</v>
      </c>
      <c r="U19" s="242"/>
      <c r="X19" s="65" t="s">
        <v>18</v>
      </c>
      <c r="Y19" s="60"/>
      <c r="Z19" s="60"/>
      <c r="AA19" s="60"/>
      <c r="AB19" s="60"/>
      <c r="AC19" s="60"/>
      <c r="AD19" s="60"/>
      <c r="AE19" s="60"/>
      <c r="AF19" s="72"/>
      <c r="AG19" s="55"/>
    </row>
    <row r="20" spans="1:33" ht="18" customHeight="1">
      <c r="A20" s="239" t="s">
        <v>19</v>
      </c>
      <c r="B20" s="240">
        <f t="shared" ref="B20:S20" si="4">SUBTOTAL(9,B21:B23)</f>
        <v>0</v>
      </c>
      <c r="C20" s="240">
        <f t="shared" si="4"/>
        <v>0</v>
      </c>
      <c r="D20" s="240">
        <f t="shared" si="4"/>
        <v>0</v>
      </c>
      <c r="E20" s="240">
        <f t="shared" si="4"/>
        <v>0</v>
      </c>
      <c r="F20" s="240">
        <f t="shared" si="4"/>
        <v>0</v>
      </c>
      <c r="G20" s="240">
        <f t="shared" si="4"/>
        <v>0</v>
      </c>
      <c r="H20" s="240">
        <f t="shared" si="4"/>
        <v>0</v>
      </c>
      <c r="I20" s="240">
        <f t="shared" si="4"/>
        <v>0</v>
      </c>
      <c r="J20" s="240">
        <f t="shared" si="4"/>
        <v>0</v>
      </c>
      <c r="K20" s="240">
        <f t="shared" si="4"/>
        <v>0</v>
      </c>
      <c r="L20" s="240">
        <f t="shared" si="4"/>
        <v>0</v>
      </c>
      <c r="M20" s="240">
        <f t="shared" si="4"/>
        <v>0</v>
      </c>
      <c r="N20" s="240">
        <f t="shared" si="4"/>
        <v>0</v>
      </c>
      <c r="O20" s="240">
        <f t="shared" si="4"/>
        <v>0</v>
      </c>
      <c r="P20" s="240">
        <f t="shared" si="4"/>
        <v>0</v>
      </c>
      <c r="Q20" s="240">
        <f t="shared" si="4"/>
        <v>0</v>
      </c>
      <c r="R20" s="240">
        <f t="shared" si="4"/>
        <v>0</v>
      </c>
      <c r="S20" s="240">
        <f t="shared" si="4"/>
        <v>0</v>
      </c>
      <c r="T20" s="241">
        <f t="shared" si="1"/>
        <v>0</v>
      </c>
      <c r="U20" s="242"/>
      <c r="X20" s="64" t="s">
        <v>19</v>
      </c>
      <c r="Y20" s="70"/>
      <c r="Z20" s="70"/>
      <c r="AA20" s="70"/>
      <c r="AB20" s="70"/>
      <c r="AC20" s="70"/>
      <c r="AD20" s="70"/>
      <c r="AE20" s="70"/>
      <c r="AF20" s="71"/>
      <c r="AG20" s="55"/>
    </row>
    <row r="21" spans="1:33" ht="18" customHeight="1">
      <c r="A21" s="243" t="s">
        <v>55</v>
      </c>
      <c r="B21" s="244"/>
      <c r="C21" s="414"/>
      <c r="D21" s="411"/>
      <c r="E21" s="244"/>
      <c r="F21" s="244"/>
      <c r="G21" s="244"/>
      <c r="H21" s="244"/>
      <c r="I21" s="244"/>
      <c r="J21" s="244"/>
      <c r="K21" s="244"/>
      <c r="L21" s="244"/>
      <c r="M21" s="244"/>
      <c r="N21" s="244"/>
      <c r="O21" s="244"/>
      <c r="P21" s="244"/>
      <c r="Q21" s="244"/>
      <c r="R21" s="244"/>
      <c r="S21" s="244"/>
      <c r="T21" s="245">
        <f t="shared" si="1"/>
        <v>0</v>
      </c>
      <c r="U21" s="242"/>
      <c r="X21" s="65" t="s">
        <v>55</v>
      </c>
      <c r="Y21" s="60"/>
      <c r="Z21" s="60"/>
      <c r="AA21" s="60"/>
      <c r="AB21" s="60"/>
      <c r="AC21" s="60"/>
      <c r="AD21" s="60"/>
      <c r="AE21" s="60"/>
      <c r="AF21" s="72"/>
      <c r="AG21" s="55"/>
    </row>
    <row r="22" spans="1:33" ht="18" customHeight="1">
      <c r="A22" s="243" t="s">
        <v>27</v>
      </c>
      <c r="B22" s="244"/>
      <c r="C22" s="414"/>
      <c r="D22" s="411"/>
      <c r="E22" s="244"/>
      <c r="F22" s="244"/>
      <c r="G22" s="244"/>
      <c r="H22" s="244"/>
      <c r="I22" s="244"/>
      <c r="J22" s="244"/>
      <c r="K22" s="244"/>
      <c r="L22" s="244"/>
      <c r="M22" s="244"/>
      <c r="N22" s="244"/>
      <c r="O22" s="244"/>
      <c r="P22" s="244"/>
      <c r="Q22" s="244"/>
      <c r="R22" s="244"/>
      <c r="S22" s="244"/>
      <c r="T22" s="245">
        <f t="shared" si="1"/>
        <v>0</v>
      </c>
      <c r="U22" s="242"/>
      <c r="X22" s="65" t="s">
        <v>27</v>
      </c>
      <c r="Y22" s="60"/>
      <c r="Z22" s="60"/>
      <c r="AA22" s="60"/>
      <c r="AB22" s="60"/>
      <c r="AC22" s="60"/>
      <c r="AD22" s="60"/>
      <c r="AE22" s="60"/>
      <c r="AF22" s="72"/>
      <c r="AG22" s="55"/>
    </row>
    <row r="23" spans="1:33" ht="18" customHeight="1">
      <c r="A23" s="243" t="s">
        <v>56</v>
      </c>
      <c r="B23" s="244"/>
      <c r="C23" s="414"/>
      <c r="D23" s="411"/>
      <c r="E23" s="244"/>
      <c r="F23" s="244"/>
      <c r="G23" s="244"/>
      <c r="H23" s="244"/>
      <c r="I23" s="244"/>
      <c r="J23" s="244"/>
      <c r="K23" s="244"/>
      <c r="L23" s="244"/>
      <c r="M23" s="244"/>
      <c r="N23" s="244"/>
      <c r="O23" s="244"/>
      <c r="P23" s="244"/>
      <c r="Q23" s="244"/>
      <c r="R23" s="244"/>
      <c r="S23" s="244"/>
      <c r="T23" s="245">
        <f t="shared" si="1"/>
        <v>0</v>
      </c>
      <c r="U23" s="242"/>
      <c r="X23" s="65" t="s">
        <v>56</v>
      </c>
      <c r="Y23" s="60"/>
      <c r="Z23" s="60"/>
      <c r="AA23" s="60"/>
      <c r="AB23" s="60"/>
      <c r="AC23" s="60"/>
      <c r="AD23" s="60"/>
      <c r="AE23" s="60"/>
      <c r="AF23" s="72"/>
      <c r="AG23" s="55"/>
    </row>
    <row r="24" spans="1:33" ht="18" customHeight="1">
      <c r="A24" s="239" t="s">
        <v>45</v>
      </c>
      <c r="B24" s="240">
        <f t="shared" ref="B24:R24" si="5">SUBTOTAL(9,B25:B31)</f>
        <v>0</v>
      </c>
      <c r="C24" s="240">
        <f t="shared" si="5"/>
        <v>0</v>
      </c>
      <c r="D24" s="240">
        <f t="shared" si="5"/>
        <v>0</v>
      </c>
      <c r="E24" s="240">
        <f t="shared" si="5"/>
        <v>0</v>
      </c>
      <c r="F24" s="240">
        <f t="shared" si="5"/>
        <v>0</v>
      </c>
      <c r="G24" s="240">
        <f t="shared" si="5"/>
        <v>0</v>
      </c>
      <c r="H24" s="240">
        <f t="shared" si="5"/>
        <v>0</v>
      </c>
      <c r="I24" s="240">
        <f t="shared" si="5"/>
        <v>0</v>
      </c>
      <c r="J24" s="240">
        <f t="shared" si="5"/>
        <v>0</v>
      </c>
      <c r="K24" s="240">
        <f t="shared" si="5"/>
        <v>0</v>
      </c>
      <c r="L24" s="240">
        <f t="shared" si="5"/>
        <v>0</v>
      </c>
      <c r="M24" s="240">
        <f t="shared" si="5"/>
        <v>0</v>
      </c>
      <c r="N24" s="240">
        <f t="shared" si="5"/>
        <v>0</v>
      </c>
      <c r="O24" s="240">
        <f t="shared" si="5"/>
        <v>0</v>
      </c>
      <c r="P24" s="240">
        <f t="shared" si="5"/>
        <v>0</v>
      </c>
      <c r="Q24" s="240">
        <f t="shared" si="5"/>
        <v>0</v>
      </c>
      <c r="R24" s="240">
        <f t="shared" si="5"/>
        <v>0</v>
      </c>
      <c r="S24" s="240">
        <f>SUBTOTAL(9,S25:S31)</f>
        <v>0</v>
      </c>
      <c r="T24" s="241">
        <f t="shared" si="1"/>
        <v>0</v>
      </c>
      <c r="U24" s="242"/>
      <c r="X24" s="64" t="s">
        <v>45</v>
      </c>
      <c r="Y24" s="70"/>
      <c r="Z24" s="70"/>
      <c r="AA24" s="70"/>
      <c r="AB24" s="70"/>
      <c r="AC24" s="70"/>
      <c r="AD24" s="70"/>
      <c r="AE24" s="70"/>
      <c r="AF24" s="71"/>
      <c r="AG24" s="55"/>
    </row>
    <row r="25" spans="1:33" ht="18" customHeight="1">
      <c r="A25" s="243" t="s">
        <v>49</v>
      </c>
      <c r="B25" s="244"/>
      <c r="C25" s="244"/>
      <c r="D25" s="244"/>
      <c r="E25" s="244"/>
      <c r="F25" s="244"/>
      <c r="G25" s="244"/>
      <c r="H25" s="244"/>
      <c r="I25" s="244"/>
      <c r="J25" s="244"/>
      <c r="K25" s="244"/>
      <c r="L25" s="244"/>
      <c r="M25" s="244"/>
      <c r="N25" s="244"/>
      <c r="O25" s="244"/>
      <c r="P25" s="244"/>
      <c r="Q25" s="244"/>
      <c r="R25" s="244"/>
      <c r="S25" s="244"/>
      <c r="T25" s="245">
        <f t="shared" si="1"/>
        <v>0</v>
      </c>
      <c r="U25" s="242"/>
      <c r="X25" s="65" t="s">
        <v>49</v>
      </c>
      <c r="Y25" s="60"/>
      <c r="Z25" s="60"/>
      <c r="AA25" s="60"/>
      <c r="AB25" s="60"/>
      <c r="AC25" s="60"/>
      <c r="AD25" s="60"/>
      <c r="AE25" s="60"/>
      <c r="AF25" s="72"/>
      <c r="AG25" s="55"/>
    </row>
    <row r="26" spans="1:33" ht="18" customHeight="1">
      <c r="A26" s="243" t="s">
        <v>28</v>
      </c>
      <c r="B26" s="244"/>
      <c r="C26" s="244"/>
      <c r="D26" s="244"/>
      <c r="E26" s="244"/>
      <c r="F26" s="244"/>
      <c r="G26" s="244"/>
      <c r="H26" s="244"/>
      <c r="I26" s="244"/>
      <c r="J26" s="244"/>
      <c r="K26" s="244"/>
      <c r="L26" s="244"/>
      <c r="M26" s="244"/>
      <c r="N26" s="244"/>
      <c r="O26" s="244"/>
      <c r="P26" s="244"/>
      <c r="Q26" s="244"/>
      <c r="R26" s="244"/>
      <c r="S26" s="244"/>
      <c r="T26" s="245">
        <f t="shared" si="1"/>
        <v>0</v>
      </c>
      <c r="U26" s="242"/>
      <c r="X26" s="65" t="s">
        <v>28</v>
      </c>
      <c r="Y26" s="60"/>
      <c r="Z26" s="60"/>
      <c r="AA26" s="60"/>
      <c r="AB26" s="60"/>
      <c r="AC26" s="60"/>
      <c r="AD26" s="60"/>
      <c r="AE26" s="60"/>
      <c r="AF26" s="72"/>
      <c r="AG26" s="55"/>
    </row>
    <row r="27" spans="1:33" ht="18" customHeight="1">
      <c r="A27" s="243" t="s">
        <v>30</v>
      </c>
      <c r="B27" s="244"/>
      <c r="C27" s="244"/>
      <c r="D27" s="244"/>
      <c r="E27" s="244"/>
      <c r="F27" s="244"/>
      <c r="G27" s="244"/>
      <c r="H27" s="244"/>
      <c r="I27" s="244"/>
      <c r="J27" s="244"/>
      <c r="K27" s="244"/>
      <c r="L27" s="244"/>
      <c r="M27" s="244"/>
      <c r="N27" s="244"/>
      <c r="O27" s="244"/>
      <c r="P27" s="244"/>
      <c r="Q27" s="244"/>
      <c r="R27" s="244"/>
      <c r="S27" s="244"/>
      <c r="T27" s="245">
        <f t="shared" si="1"/>
        <v>0</v>
      </c>
      <c r="U27" s="242"/>
      <c r="X27" s="65" t="s">
        <v>30</v>
      </c>
      <c r="Y27" s="60"/>
      <c r="Z27" s="60"/>
      <c r="AA27" s="60"/>
      <c r="AB27" s="60"/>
      <c r="AC27" s="60"/>
      <c r="AD27" s="60"/>
      <c r="AE27" s="60"/>
      <c r="AF27" s="72"/>
      <c r="AG27" s="55"/>
    </row>
    <row r="28" spans="1:33" ht="18" customHeight="1">
      <c r="A28" s="243" t="s">
        <v>50</v>
      </c>
      <c r="B28" s="244"/>
      <c r="C28" s="244"/>
      <c r="D28" s="244"/>
      <c r="E28" s="244"/>
      <c r="F28" s="244"/>
      <c r="G28" s="244"/>
      <c r="H28" s="244"/>
      <c r="I28" s="244"/>
      <c r="J28" s="244"/>
      <c r="K28" s="244"/>
      <c r="L28" s="244"/>
      <c r="M28" s="244"/>
      <c r="N28" s="244"/>
      <c r="O28" s="244"/>
      <c r="P28" s="244"/>
      <c r="Q28" s="244"/>
      <c r="R28" s="244"/>
      <c r="S28" s="244"/>
      <c r="T28" s="245">
        <f t="shared" si="1"/>
        <v>0</v>
      </c>
      <c r="U28" s="242"/>
      <c r="X28" s="65" t="s">
        <v>50</v>
      </c>
      <c r="Y28" s="60"/>
      <c r="Z28" s="60"/>
      <c r="AA28" s="60"/>
      <c r="AB28" s="60"/>
      <c r="AC28" s="60"/>
      <c r="AD28" s="60"/>
      <c r="AE28" s="60"/>
      <c r="AF28" s="72"/>
      <c r="AG28" s="55"/>
    </row>
    <row r="29" spans="1:33" ht="18" customHeight="1">
      <c r="A29" s="243" t="s">
        <v>29</v>
      </c>
      <c r="B29" s="244"/>
      <c r="C29" s="244"/>
      <c r="D29" s="244"/>
      <c r="E29" s="244"/>
      <c r="F29" s="244"/>
      <c r="G29" s="244"/>
      <c r="H29" s="244"/>
      <c r="I29" s="244"/>
      <c r="J29" s="244"/>
      <c r="K29" s="244"/>
      <c r="L29" s="244"/>
      <c r="M29" s="244"/>
      <c r="N29" s="244"/>
      <c r="O29" s="244"/>
      <c r="P29" s="244"/>
      <c r="Q29" s="244"/>
      <c r="R29" s="244"/>
      <c r="S29" s="244"/>
      <c r="T29" s="245">
        <f t="shared" si="1"/>
        <v>0</v>
      </c>
      <c r="U29" s="242"/>
      <c r="X29" s="65" t="s">
        <v>29</v>
      </c>
      <c r="Y29" s="60"/>
      <c r="Z29" s="60"/>
      <c r="AA29" s="60"/>
      <c r="AB29" s="60"/>
      <c r="AC29" s="60"/>
      <c r="AD29" s="60"/>
      <c r="AE29" s="60"/>
      <c r="AF29" s="72"/>
      <c r="AG29" s="55"/>
    </row>
    <row r="30" spans="1:33" ht="18" customHeight="1">
      <c r="A30" s="243" t="s">
        <v>51</v>
      </c>
      <c r="B30" s="244"/>
      <c r="C30" s="244"/>
      <c r="D30" s="244"/>
      <c r="E30" s="244"/>
      <c r="F30" s="244"/>
      <c r="G30" s="244"/>
      <c r="H30" s="244"/>
      <c r="I30" s="244"/>
      <c r="J30" s="244"/>
      <c r="K30" s="244"/>
      <c r="L30" s="244"/>
      <c r="M30" s="244"/>
      <c r="N30" s="244"/>
      <c r="O30" s="244"/>
      <c r="P30" s="244"/>
      <c r="Q30" s="244"/>
      <c r="R30" s="244"/>
      <c r="S30" s="244"/>
      <c r="T30" s="245">
        <f t="shared" si="1"/>
        <v>0</v>
      </c>
      <c r="U30" s="242"/>
      <c r="X30" s="65" t="s">
        <v>51</v>
      </c>
      <c r="Y30" s="60"/>
      <c r="Z30" s="60"/>
      <c r="AA30" s="60"/>
      <c r="AB30" s="60"/>
      <c r="AC30" s="60"/>
      <c r="AD30" s="60"/>
      <c r="AE30" s="60"/>
      <c r="AF30" s="72"/>
      <c r="AG30" s="55"/>
    </row>
    <row r="31" spans="1:33" ht="18" customHeight="1">
      <c r="A31" s="243" t="s">
        <v>20</v>
      </c>
      <c r="B31" s="246"/>
      <c r="C31" s="244"/>
      <c r="D31" s="244"/>
      <c r="E31" s="244"/>
      <c r="F31" s="244"/>
      <c r="G31" s="244"/>
      <c r="H31" s="244"/>
      <c r="I31" s="244"/>
      <c r="J31" s="244"/>
      <c r="K31" s="244"/>
      <c r="L31" s="244"/>
      <c r="M31" s="244"/>
      <c r="N31" s="244"/>
      <c r="O31" s="244"/>
      <c r="P31" s="244"/>
      <c r="Q31" s="244"/>
      <c r="R31" s="244"/>
      <c r="S31" s="244"/>
      <c r="T31" s="245">
        <f t="shared" si="1"/>
        <v>0</v>
      </c>
      <c r="U31" s="242"/>
      <c r="X31" s="65" t="s">
        <v>20</v>
      </c>
      <c r="Y31" s="81"/>
      <c r="Z31" s="60"/>
      <c r="AA31" s="60"/>
      <c r="AB31" s="60"/>
      <c r="AC31" s="60"/>
      <c r="AD31" s="60"/>
      <c r="AE31" s="60"/>
      <c r="AF31" s="72"/>
      <c r="AG31" s="55"/>
    </row>
    <row r="32" spans="1:33" ht="18" customHeight="1">
      <c r="A32" s="247" t="s">
        <v>52</v>
      </c>
      <c r="B32" s="248"/>
      <c r="C32" s="248"/>
      <c r="D32" s="248"/>
      <c r="E32" s="248"/>
      <c r="F32" s="248"/>
      <c r="G32" s="248"/>
      <c r="H32" s="248"/>
      <c r="I32" s="248"/>
      <c r="J32" s="248"/>
      <c r="K32" s="248"/>
      <c r="L32" s="248"/>
      <c r="M32" s="248"/>
      <c r="N32" s="248"/>
      <c r="O32" s="248"/>
      <c r="P32" s="248"/>
      <c r="Q32" s="248"/>
      <c r="R32" s="248"/>
      <c r="S32" s="248"/>
      <c r="T32" s="249">
        <f t="shared" si="1"/>
        <v>0</v>
      </c>
      <c r="U32" s="250"/>
      <c r="X32" s="105" t="s">
        <v>52</v>
      </c>
      <c r="Y32" s="117"/>
      <c r="Z32" s="117"/>
      <c r="AA32" s="117"/>
      <c r="AB32" s="117"/>
      <c r="AC32" s="117"/>
      <c r="AD32" s="117"/>
      <c r="AE32" s="117"/>
      <c r="AF32" s="118"/>
      <c r="AG32" s="110"/>
    </row>
    <row r="33" spans="1:33" ht="18" customHeight="1">
      <c r="A33" s="312" t="s">
        <v>86</v>
      </c>
      <c r="B33" s="313" t="str">
        <f>IFERROR(B32/B13,"")</f>
        <v/>
      </c>
      <c r="C33" s="313" t="str">
        <f t="shared" ref="C33:S33" si="6">IFERROR(C32/C13,"")</f>
        <v/>
      </c>
      <c r="D33" s="313" t="str">
        <f t="shared" si="6"/>
        <v/>
      </c>
      <c r="E33" s="313" t="str">
        <f t="shared" si="6"/>
        <v/>
      </c>
      <c r="F33" s="313" t="str">
        <f t="shared" si="6"/>
        <v/>
      </c>
      <c r="G33" s="313" t="str">
        <f t="shared" si="6"/>
        <v/>
      </c>
      <c r="H33" s="313" t="str">
        <f t="shared" si="6"/>
        <v/>
      </c>
      <c r="I33" s="313" t="str">
        <f t="shared" si="6"/>
        <v/>
      </c>
      <c r="J33" s="313" t="str">
        <f t="shared" si="6"/>
        <v/>
      </c>
      <c r="K33" s="313" t="str">
        <f t="shared" si="6"/>
        <v/>
      </c>
      <c r="L33" s="313" t="str">
        <f t="shared" si="6"/>
        <v/>
      </c>
      <c r="M33" s="313" t="str">
        <f t="shared" si="6"/>
        <v/>
      </c>
      <c r="N33" s="313" t="str">
        <f t="shared" si="6"/>
        <v/>
      </c>
      <c r="O33" s="313" t="str">
        <f>IFERROR(O32/O13,"")</f>
        <v/>
      </c>
      <c r="P33" s="313" t="str">
        <f t="shared" si="6"/>
        <v/>
      </c>
      <c r="Q33" s="313" t="str">
        <f t="shared" si="6"/>
        <v/>
      </c>
      <c r="R33" s="313" t="str">
        <f t="shared" si="6"/>
        <v/>
      </c>
      <c r="S33" s="313" t="str">
        <f t="shared" si="6"/>
        <v/>
      </c>
      <c r="T33" s="314" t="s">
        <v>87</v>
      </c>
      <c r="U33" s="251"/>
      <c r="X33" s="107" t="s">
        <v>86</v>
      </c>
      <c r="Y33" s="108"/>
      <c r="Z33" s="108"/>
      <c r="AA33" s="108"/>
      <c r="AB33" s="108"/>
      <c r="AC33" s="108"/>
      <c r="AD33" s="108"/>
      <c r="AE33" s="108"/>
      <c r="AF33" s="109"/>
      <c r="AG33" s="114"/>
    </row>
    <row r="34" spans="1:33" ht="18" customHeight="1">
      <c r="A34" s="402" t="s">
        <v>246</v>
      </c>
      <c r="B34" s="403" t="str">
        <f>IF(B32="","",IF(B33&gt;B61,"見直し",IF(B33&lt;=B61,"OK")))</f>
        <v/>
      </c>
      <c r="C34" s="403" t="str">
        <f>IF(C32="","",IF(C33&gt;C61,"見直し",IF(C33&lt;=C61,"OK")))</f>
        <v/>
      </c>
      <c r="D34" s="403" t="str">
        <f t="shared" ref="D34:S34" si="7">IF(D32="","",IF(D33&gt;D61,"見直し",IF(D33&lt;=D61,"OK")))</f>
        <v/>
      </c>
      <c r="E34" s="403" t="str">
        <f t="shared" si="7"/>
        <v/>
      </c>
      <c r="F34" s="403" t="str">
        <f t="shared" si="7"/>
        <v/>
      </c>
      <c r="G34" s="403" t="str">
        <f t="shared" si="7"/>
        <v/>
      </c>
      <c r="H34" s="403" t="str">
        <f t="shared" si="7"/>
        <v/>
      </c>
      <c r="I34" s="403" t="str">
        <f t="shared" si="7"/>
        <v/>
      </c>
      <c r="J34" s="403" t="str">
        <f t="shared" si="7"/>
        <v/>
      </c>
      <c r="K34" s="403" t="str">
        <f t="shared" si="7"/>
        <v/>
      </c>
      <c r="L34" s="403" t="str">
        <f t="shared" si="7"/>
        <v/>
      </c>
      <c r="M34" s="403" t="str">
        <f t="shared" si="7"/>
        <v/>
      </c>
      <c r="N34" s="403" t="str">
        <f t="shared" si="7"/>
        <v/>
      </c>
      <c r="O34" s="403" t="str">
        <f t="shared" si="7"/>
        <v/>
      </c>
      <c r="P34" s="403" t="str">
        <f t="shared" si="7"/>
        <v/>
      </c>
      <c r="Q34" s="403" t="str">
        <f t="shared" si="7"/>
        <v/>
      </c>
      <c r="R34" s="403" t="str">
        <f t="shared" si="7"/>
        <v/>
      </c>
      <c r="S34" s="403" t="str">
        <f t="shared" si="7"/>
        <v/>
      </c>
      <c r="T34" s="403" t="s">
        <v>249</v>
      </c>
      <c r="U34" s="286"/>
      <c r="X34" s="402" t="s">
        <v>246</v>
      </c>
      <c r="Y34" s="427"/>
      <c r="Z34" s="427"/>
      <c r="AA34" s="427"/>
      <c r="AB34" s="427"/>
      <c r="AC34" s="427"/>
      <c r="AD34" s="427"/>
      <c r="AE34" s="427"/>
      <c r="AF34" s="428"/>
      <c r="AG34" s="103"/>
    </row>
    <row r="35" spans="1:33" ht="18" customHeight="1">
      <c r="A35" s="247" t="str">
        <f>IF($B$4="有","一般管理費","")</f>
        <v/>
      </c>
      <c r="B35" s="252"/>
      <c r="C35" s="253"/>
      <c r="D35" s="253"/>
      <c r="E35" s="253"/>
      <c r="F35" s="253"/>
      <c r="G35" s="253"/>
      <c r="H35" s="253"/>
      <c r="I35" s="253"/>
      <c r="J35" s="253"/>
      <c r="K35" s="253"/>
      <c r="L35" s="253"/>
      <c r="M35" s="253"/>
      <c r="N35" s="253"/>
      <c r="O35" s="253"/>
      <c r="P35" s="253"/>
      <c r="Q35" s="253"/>
      <c r="R35" s="253"/>
      <c r="S35" s="253"/>
      <c r="T35" s="249">
        <f>SUM(B35:S35)</f>
        <v>0</v>
      </c>
      <c r="U35" s="250"/>
      <c r="X35" s="105" t="s">
        <v>203</v>
      </c>
      <c r="Y35" s="116"/>
      <c r="Z35" s="106"/>
      <c r="AA35" s="106"/>
      <c r="AB35" s="106"/>
      <c r="AC35" s="106"/>
      <c r="AD35" s="106"/>
      <c r="AE35" s="106"/>
      <c r="AF35" s="118"/>
      <c r="AG35" s="110"/>
    </row>
    <row r="36" spans="1:33" ht="18" customHeight="1">
      <c r="A36" s="254" t="str">
        <f>IF($B$4="有","一般管理費割合","")</f>
        <v/>
      </c>
      <c r="B36" s="255" t="str">
        <f t="shared" ref="B36:S36" si="8">IF($A$35="","",IFERROR(B35/B13,""))</f>
        <v/>
      </c>
      <c r="C36" s="255" t="str">
        <f t="shared" si="8"/>
        <v/>
      </c>
      <c r="D36" s="255" t="str">
        <f t="shared" si="8"/>
        <v/>
      </c>
      <c r="E36" s="255" t="str">
        <f t="shared" si="8"/>
        <v/>
      </c>
      <c r="F36" s="255" t="str">
        <f t="shared" si="8"/>
        <v/>
      </c>
      <c r="G36" s="255" t="str">
        <f t="shared" si="8"/>
        <v/>
      </c>
      <c r="H36" s="255" t="str">
        <f t="shared" si="8"/>
        <v/>
      </c>
      <c r="I36" s="255" t="str">
        <f t="shared" si="8"/>
        <v/>
      </c>
      <c r="J36" s="255" t="str">
        <f t="shared" si="8"/>
        <v/>
      </c>
      <c r="K36" s="255" t="str">
        <f t="shared" si="8"/>
        <v/>
      </c>
      <c r="L36" s="255" t="str">
        <f t="shared" si="8"/>
        <v/>
      </c>
      <c r="M36" s="255" t="str">
        <f t="shared" si="8"/>
        <v/>
      </c>
      <c r="N36" s="255" t="str">
        <f t="shared" si="8"/>
        <v/>
      </c>
      <c r="O36" s="255" t="str">
        <f t="shared" si="8"/>
        <v/>
      </c>
      <c r="P36" s="255" t="str">
        <f t="shared" si="8"/>
        <v/>
      </c>
      <c r="Q36" s="255" t="str">
        <f t="shared" si="8"/>
        <v/>
      </c>
      <c r="R36" s="255" t="str">
        <f t="shared" si="8"/>
        <v/>
      </c>
      <c r="S36" s="255" t="str">
        <f t="shared" si="8"/>
        <v/>
      </c>
      <c r="T36" s="256" t="s">
        <v>87</v>
      </c>
      <c r="U36" s="257"/>
      <c r="X36" s="111" t="s">
        <v>204</v>
      </c>
      <c r="Y36" s="112"/>
      <c r="Z36" s="112"/>
      <c r="AA36" s="112"/>
      <c r="AB36" s="112"/>
      <c r="AC36" s="112"/>
      <c r="AD36" s="112"/>
      <c r="AE36" s="112"/>
      <c r="AF36" s="113"/>
      <c r="AG36" s="59"/>
    </row>
    <row r="37" spans="1:33" ht="18" customHeight="1">
      <c r="A37" s="416" t="s">
        <v>31</v>
      </c>
      <c r="B37" s="417">
        <f>SUBTOTAL(9,B13:B32,B35)</f>
        <v>0</v>
      </c>
      <c r="C37" s="417">
        <f t="shared" ref="C37:S37" si="9">SUBTOTAL(9,C13:C32,C35)</f>
        <v>0</v>
      </c>
      <c r="D37" s="417">
        <f t="shared" si="9"/>
        <v>0</v>
      </c>
      <c r="E37" s="417">
        <f t="shared" si="9"/>
        <v>0</v>
      </c>
      <c r="F37" s="417">
        <f t="shared" si="9"/>
        <v>0</v>
      </c>
      <c r="G37" s="417">
        <f t="shared" si="9"/>
        <v>0</v>
      </c>
      <c r="H37" s="417">
        <f t="shared" si="9"/>
        <v>0</v>
      </c>
      <c r="I37" s="417">
        <f>SUBTOTAL(9,I13:I32,I35)</f>
        <v>0</v>
      </c>
      <c r="J37" s="417">
        <f t="shared" si="9"/>
        <v>0</v>
      </c>
      <c r="K37" s="417">
        <f t="shared" si="9"/>
        <v>0</v>
      </c>
      <c r="L37" s="417">
        <f t="shared" si="9"/>
        <v>0</v>
      </c>
      <c r="M37" s="417">
        <f t="shared" si="9"/>
        <v>0</v>
      </c>
      <c r="N37" s="417">
        <f>SUBTOTAL(9,N13:N32,N35)</f>
        <v>0</v>
      </c>
      <c r="O37" s="417">
        <f t="shared" si="9"/>
        <v>0</v>
      </c>
      <c r="P37" s="417">
        <f t="shared" si="9"/>
        <v>0</v>
      </c>
      <c r="Q37" s="417">
        <f t="shared" si="9"/>
        <v>0</v>
      </c>
      <c r="R37" s="417">
        <f t="shared" si="9"/>
        <v>0</v>
      </c>
      <c r="S37" s="417">
        <f t="shared" si="9"/>
        <v>0</v>
      </c>
      <c r="T37" s="418">
        <f>SUM(B37:S37)</f>
        <v>0</v>
      </c>
      <c r="U37" s="258"/>
      <c r="X37" s="67" t="s">
        <v>31</v>
      </c>
      <c r="Y37" s="74"/>
      <c r="Z37" s="74"/>
      <c r="AA37" s="74"/>
      <c r="AB37" s="74"/>
      <c r="AC37" s="74"/>
      <c r="AD37" s="74"/>
      <c r="AE37" s="74"/>
      <c r="AF37" s="73"/>
      <c r="AG37" s="57"/>
    </row>
    <row r="38" spans="1:33" s="409" customFormat="1" ht="18" customHeight="1">
      <c r="A38" s="429" t="s">
        <v>32</v>
      </c>
      <c r="B38" s="262"/>
      <c r="C38" s="262"/>
      <c r="D38" s="262"/>
      <c r="E38" s="262"/>
      <c r="F38" s="262"/>
      <c r="G38" s="262"/>
      <c r="H38" s="262"/>
      <c r="I38" s="262"/>
      <c r="J38" s="262"/>
      <c r="K38" s="262"/>
      <c r="L38" s="262"/>
      <c r="M38" s="262"/>
      <c r="N38" s="262"/>
      <c r="O38" s="262"/>
      <c r="P38" s="262"/>
      <c r="Q38" s="262"/>
      <c r="R38" s="262"/>
      <c r="S38" s="262"/>
      <c r="T38" s="430">
        <f>SUM(B38:S38)</f>
        <v>0</v>
      </c>
      <c r="U38" s="408"/>
      <c r="X38" s="431" t="s">
        <v>32</v>
      </c>
      <c r="Y38" s="434"/>
      <c r="Z38" s="434"/>
      <c r="AA38" s="434"/>
      <c r="AB38" s="434"/>
      <c r="AC38" s="434"/>
      <c r="AD38" s="434"/>
      <c r="AE38" s="434"/>
      <c r="AF38" s="151"/>
      <c r="AG38" s="410"/>
    </row>
    <row r="39" spans="1:33" s="2" customFormat="1" ht="18" customHeight="1" thickBot="1">
      <c r="A39" s="419" t="s">
        <v>35</v>
      </c>
      <c r="B39" s="420">
        <f t="shared" ref="B39" si="10">B37-B38</f>
        <v>0</v>
      </c>
      <c r="C39" s="420">
        <f t="shared" ref="C39:S39" si="11">C37-C38</f>
        <v>0</v>
      </c>
      <c r="D39" s="420">
        <f t="shared" si="11"/>
        <v>0</v>
      </c>
      <c r="E39" s="420">
        <f t="shared" si="11"/>
        <v>0</v>
      </c>
      <c r="F39" s="420">
        <f t="shared" si="11"/>
        <v>0</v>
      </c>
      <c r="G39" s="420">
        <f t="shared" si="11"/>
        <v>0</v>
      </c>
      <c r="H39" s="420">
        <f t="shared" si="11"/>
        <v>0</v>
      </c>
      <c r="I39" s="420">
        <f t="shared" si="11"/>
        <v>0</v>
      </c>
      <c r="J39" s="420">
        <f t="shared" si="11"/>
        <v>0</v>
      </c>
      <c r="K39" s="420">
        <f t="shared" si="11"/>
        <v>0</v>
      </c>
      <c r="L39" s="420">
        <f t="shared" si="11"/>
        <v>0</v>
      </c>
      <c r="M39" s="420">
        <f t="shared" si="11"/>
        <v>0</v>
      </c>
      <c r="N39" s="420">
        <f t="shared" si="11"/>
        <v>0</v>
      </c>
      <c r="O39" s="420">
        <f t="shared" si="11"/>
        <v>0</v>
      </c>
      <c r="P39" s="420">
        <f t="shared" si="11"/>
        <v>0</v>
      </c>
      <c r="Q39" s="420">
        <f t="shared" si="11"/>
        <v>0</v>
      </c>
      <c r="R39" s="420">
        <f t="shared" si="11"/>
        <v>0</v>
      </c>
      <c r="S39" s="420">
        <f t="shared" si="11"/>
        <v>0</v>
      </c>
      <c r="T39" s="421">
        <f>SUM(B39:S39)</f>
        <v>0</v>
      </c>
      <c r="U39" s="259"/>
      <c r="X39" s="213" t="s">
        <v>35</v>
      </c>
      <c r="Y39" s="214"/>
      <c r="Z39" s="214"/>
      <c r="AA39" s="214"/>
      <c r="AB39" s="214"/>
      <c r="AC39" s="214"/>
      <c r="AD39" s="214"/>
      <c r="AE39" s="214"/>
      <c r="AF39" s="215"/>
      <c r="AG39" s="58"/>
    </row>
    <row r="40" spans="1:33" ht="12">
      <c r="A40" s="260"/>
      <c r="B40" s="260"/>
      <c r="C40" s="260"/>
      <c r="D40" s="260"/>
      <c r="E40" s="260"/>
      <c r="F40" s="260"/>
      <c r="G40" s="260"/>
      <c r="H40" s="260"/>
      <c r="I40" s="260"/>
      <c r="J40" s="260"/>
      <c r="K40" s="260"/>
      <c r="L40" s="260"/>
      <c r="M40" s="260"/>
      <c r="N40" s="260"/>
      <c r="O40" s="260"/>
      <c r="P40" s="260"/>
      <c r="Q40" s="260"/>
      <c r="R40" s="260"/>
      <c r="S40" s="260"/>
      <c r="T40" s="261"/>
      <c r="U40" s="260"/>
    </row>
    <row r="41" spans="1:33" s="2" customFormat="1" ht="36">
      <c r="A41" s="297" t="s">
        <v>234</v>
      </c>
      <c r="B41" s="262"/>
      <c r="C41" s="262"/>
      <c r="D41" s="262"/>
      <c r="E41" s="262"/>
      <c r="F41" s="262"/>
      <c r="G41" s="262"/>
      <c r="H41" s="262"/>
      <c r="I41" s="262"/>
      <c r="J41" s="262"/>
      <c r="K41" s="262"/>
      <c r="L41" s="262"/>
      <c r="M41" s="262"/>
      <c r="N41" s="262"/>
      <c r="O41" s="262"/>
      <c r="P41" s="262"/>
      <c r="Q41" s="262"/>
      <c r="R41" s="262"/>
      <c r="S41" s="262"/>
      <c r="T41" s="262">
        <f>SUM(B41:S41)</f>
        <v>0</v>
      </c>
      <c r="U41" s="298"/>
      <c r="X41" s="299" t="s">
        <v>235</v>
      </c>
      <c r="Y41" s="151"/>
      <c r="Z41" s="151"/>
      <c r="AA41" s="151"/>
      <c r="AB41" s="151"/>
      <c r="AC41" s="151"/>
      <c r="AD41" s="151"/>
      <c r="AE41" s="151"/>
      <c r="AF41" s="305"/>
      <c r="AG41" s="300"/>
    </row>
    <row r="43" spans="1:33" ht="12">
      <c r="A43" s="260" t="s">
        <v>217</v>
      </c>
      <c r="X43" s="260" t="s">
        <v>217</v>
      </c>
    </row>
    <row r="44" spans="1:33" s="2" customFormat="1" ht="35.25" customHeight="1">
      <c r="A44" s="415" t="s">
        <v>216</v>
      </c>
      <c r="B44" s="306" t="str">
        <f t="shared" ref="B44" si="12">IF($B$6="無",B64-B89,"")</f>
        <v/>
      </c>
      <c r="C44" s="306" t="str">
        <f t="shared" ref="C44:S44" si="13">IF($B$6="無",C64-C89,"")</f>
        <v/>
      </c>
      <c r="D44" s="306" t="str">
        <f t="shared" si="13"/>
        <v/>
      </c>
      <c r="E44" s="306" t="str">
        <f t="shared" si="13"/>
        <v/>
      </c>
      <c r="F44" s="306" t="str">
        <f t="shared" si="13"/>
        <v/>
      </c>
      <c r="G44" s="306" t="str">
        <f t="shared" si="13"/>
        <v/>
      </c>
      <c r="H44" s="306" t="str">
        <f t="shared" si="13"/>
        <v/>
      </c>
      <c r="I44" s="306" t="str">
        <f t="shared" si="13"/>
        <v/>
      </c>
      <c r="J44" s="306" t="str">
        <f t="shared" si="13"/>
        <v/>
      </c>
      <c r="K44" s="306" t="str">
        <f t="shared" si="13"/>
        <v/>
      </c>
      <c r="L44" s="306" t="str">
        <f t="shared" si="13"/>
        <v/>
      </c>
      <c r="M44" s="306" t="str">
        <f t="shared" si="13"/>
        <v/>
      </c>
      <c r="N44" s="306" t="str">
        <f t="shared" si="13"/>
        <v/>
      </c>
      <c r="O44" s="306" t="str">
        <f t="shared" si="13"/>
        <v/>
      </c>
      <c r="P44" s="306" t="str">
        <f t="shared" si="13"/>
        <v/>
      </c>
      <c r="Q44" s="306" t="str">
        <f t="shared" si="13"/>
        <v/>
      </c>
      <c r="R44" s="306" t="str">
        <f t="shared" si="13"/>
        <v/>
      </c>
      <c r="S44" s="306" t="str">
        <f t="shared" si="13"/>
        <v/>
      </c>
      <c r="T44" s="306" t="str">
        <f>IF($B$6="無",SUM(B44:S44),"")</f>
        <v/>
      </c>
      <c r="U44" s="298"/>
      <c r="X44" s="297" t="s">
        <v>216</v>
      </c>
      <c r="Y44" s="305"/>
      <c r="Z44" s="305"/>
      <c r="AA44" s="305"/>
      <c r="AB44" s="305"/>
      <c r="AC44" s="305"/>
      <c r="AD44" s="305"/>
      <c r="AE44" s="305"/>
      <c r="AF44" s="305"/>
      <c r="AG44" s="300"/>
    </row>
    <row r="45" spans="1:33" s="2" customFormat="1" ht="35.25" customHeight="1">
      <c r="A45" s="307" t="s">
        <v>219</v>
      </c>
      <c r="B45" s="308" t="str">
        <f t="shared" ref="B45" si="14">IF(AND($B$6="無",B41&lt;=+B39),B39-B41,"")</f>
        <v/>
      </c>
      <c r="C45" s="308" t="str">
        <f t="shared" ref="C45:S45" si="15">IF(AND($B$6="無",C41&lt;=+C39),C39-C41,"")</f>
        <v/>
      </c>
      <c r="D45" s="308" t="str">
        <f t="shared" si="15"/>
        <v/>
      </c>
      <c r="E45" s="308" t="str">
        <f t="shared" si="15"/>
        <v/>
      </c>
      <c r="F45" s="308" t="str">
        <f t="shared" si="15"/>
        <v/>
      </c>
      <c r="G45" s="308" t="str">
        <f t="shared" si="15"/>
        <v/>
      </c>
      <c r="H45" s="308" t="str">
        <f t="shared" si="15"/>
        <v/>
      </c>
      <c r="I45" s="308" t="str">
        <f t="shared" si="15"/>
        <v/>
      </c>
      <c r="J45" s="308" t="str">
        <f t="shared" si="15"/>
        <v/>
      </c>
      <c r="K45" s="308" t="str">
        <f t="shared" si="15"/>
        <v/>
      </c>
      <c r="L45" s="308" t="str">
        <f t="shared" si="15"/>
        <v/>
      </c>
      <c r="M45" s="308" t="str">
        <f t="shared" si="15"/>
        <v/>
      </c>
      <c r="N45" s="308" t="str">
        <f t="shared" si="15"/>
        <v/>
      </c>
      <c r="O45" s="308" t="str">
        <f t="shared" si="15"/>
        <v/>
      </c>
      <c r="P45" s="308" t="str">
        <f t="shared" si="15"/>
        <v/>
      </c>
      <c r="Q45" s="308" t="str">
        <f t="shared" si="15"/>
        <v/>
      </c>
      <c r="R45" s="308" t="str">
        <f t="shared" si="15"/>
        <v/>
      </c>
      <c r="S45" s="308" t="str">
        <f t="shared" si="15"/>
        <v/>
      </c>
      <c r="T45" s="308" t="str">
        <f>IF($B$6="無",SUM(B45:S45),"")</f>
        <v/>
      </c>
      <c r="U45" s="298"/>
      <c r="X45" s="297" t="s">
        <v>219</v>
      </c>
      <c r="Y45" s="305"/>
      <c r="Z45" s="305"/>
      <c r="AA45" s="305"/>
      <c r="AB45" s="305"/>
      <c r="AC45" s="305"/>
      <c r="AD45" s="305"/>
      <c r="AE45" s="305"/>
      <c r="AF45" s="305"/>
      <c r="AG45" s="300"/>
    </row>
    <row r="46" spans="1:33" s="2" customFormat="1" ht="35.25" customHeight="1">
      <c r="A46" s="307" t="s">
        <v>220</v>
      </c>
      <c r="B46" s="308" t="str">
        <f>IF(AND($B$6="無",B41&gt;=+B39),B41-B39-B89,"")</f>
        <v/>
      </c>
      <c r="C46" s="308" t="str">
        <f t="shared" ref="C46:R46" si="16">IF(AND($B$6="無",C41&gt;=+C39),C41-C39-C89,"")</f>
        <v/>
      </c>
      <c r="D46" s="308" t="str">
        <f t="shared" si="16"/>
        <v/>
      </c>
      <c r="E46" s="308" t="str">
        <f t="shared" si="16"/>
        <v/>
      </c>
      <c r="F46" s="308" t="str">
        <f t="shared" si="16"/>
        <v/>
      </c>
      <c r="G46" s="308" t="str">
        <f t="shared" si="16"/>
        <v/>
      </c>
      <c r="H46" s="308" t="str">
        <f t="shared" si="16"/>
        <v/>
      </c>
      <c r="I46" s="308" t="str">
        <f t="shared" si="16"/>
        <v/>
      </c>
      <c r="J46" s="308" t="str">
        <f t="shared" si="16"/>
        <v/>
      </c>
      <c r="K46" s="308" t="str">
        <f t="shared" si="16"/>
        <v/>
      </c>
      <c r="L46" s="308" t="str">
        <f t="shared" si="16"/>
        <v/>
      </c>
      <c r="M46" s="308" t="str">
        <f t="shared" si="16"/>
        <v/>
      </c>
      <c r="N46" s="308" t="str">
        <f t="shared" si="16"/>
        <v/>
      </c>
      <c r="O46" s="308" t="str">
        <f t="shared" si="16"/>
        <v/>
      </c>
      <c r="P46" s="308" t="str">
        <f t="shared" si="16"/>
        <v/>
      </c>
      <c r="Q46" s="308" t="str">
        <f t="shared" si="16"/>
        <v/>
      </c>
      <c r="R46" s="308" t="str">
        <f t="shared" si="16"/>
        <v/>
      </c>
      <c r="S46" s="308" t="str">
        <f>IF(AND($B$6="無",S41&gt;=+S39),S41-S39-S89,"")</f>
        <v/>
      </c>
      <c r="T46" s="308" t="str">
        <f>IF($B$6="無",SUM(B46:S46),"")</f>
        <v/>
      </c>
      <c r="U46" s="298"/>
      <c r="X46" s="297" t="s">
        <v>220</v>
      </c>
      <c r="Y46" s="305"/>
      <c r="Z46" s="305"/>
      <c r="AA46" s="305"/>
      <c r="AB46" s="305"/>
      <c r="AC46" s="305"/>
      <c r="AD46" s="305"/>
      <c r="AE46" s="305"/>
      <c r="AF46" s="305"/>
      <c r="AG46" s="300"/>
    </row>
    <row r="48" spans="1:33" ht="12">
      <c r="A48" s="260" t="s">
        <v>218</v>
      </c>
      <c r="X48" s="260" t="s">
        <v>218</v>
      </c>
    </row>
    <row r="49" spans="1:33" s="2" customFormat="1" ht="35.25" customHeight="1">
      <c r="A49" s="297" t="s">
        <v>244</v>
      </c>
      <c r="B49" s="262"/>
      <c r="C49" s="262"/>
      <c r="D49" s="262"/>
      <c r="E49" s="262"/>
      <c r="F49" s="262"/>
      <c r="G49" s="262"/>
      <c r="H49" s="262"/>
      <c r="I49" s="262"/>
      <c r="J49" s="262"/>
      <c r="K49" s="262"/>
      <c r="L49" s="262"/>
      <c r="M49" s="262"/>
      <c r="N49" s="262"/>
      <c r="O49" s="262"/>
      <c r="P49" s="262"/>
      <c r="Q49" s="262"/>
      <c r="R49" s="262"/>
      <c r="S49" s="262"/>
      <c r="T49" s="308">
        <f>IF($B$6="有",SUM(B49:S49),"")</f>
        <v>0</v>
      </c>
      <c r="U49" s="298"/>
      <c r="X49" s="297" t="s">
        <v>244</v>
      </c>
      <c r="Y49" s="151"/>
      <c r="Z49" s="151"/>
      <c r="AA49" s="151"/>
      <c r="AB49" s="151"/>
      <c r="AC49" s="151"/>
      <c r="AD49" s="151"/>
      <c r="AE49" s="151"/>
      <c r="AF49" s="315"/>
      <c r="AG49" s="150"/>
    </row>
    <row r="50" spans="1:33" s="2" customFormat="1" ht="35.25" customHeight="1">
      <c r="A50" s="307" t="s">
        <v>216</v>
      </c>
      <c r="B50" s="306">
        <f>IF(AND($B$6="有",B41&lt;&gt;0),B41-B49-B89,IF($B$6="無","",B64-B49))</f>
        <v>0</v>
      </c>
      <c r="C50" s="306">
        <f t="shared" ref="C50:S50" si="17">IF(AND($B$6="有",C41&lt;&gt;0),C41-C49-C89,IF($B$6="無","",C64-C49))</f>
        <v>0</v>
      </c>
      <c r="D50" s="306">
        <f t="shared" si="17"/>
        <v>0</v>
      </c>
      <c r="E50" s="306">
        <f t="shared" si="17"/>
        <v>0</v>
      </c>
      <c r="F50" s="306">
        <f t="shared" si="17"/>
        <v>0</v>
      </c>
      <c r="G50" s="306">
        <f t="shared" si="17"/>
        <v>0</v>
      </c>
      <c r="H50" s="306">
        <f t="shared" si="17"/>
        <v>0</v>
      </c>
      <c r="I50" s="306">
        <f t="shared" si="17"/>
        <v>0</v>
      </c>
      <c r="J50" s="306">
        <f t="shared" si="17"/>
        <v>0</v>
      </c>
      <c r="K50" s="306">
        <f t="shared" si="17"/>
        <v>0</v>
      </c>
      <c r="L50" s="306">
        <f t="shared" si="17"/>
        <v>0</v>
      </c>
      <c r="M50" s="306">
        <f t="shared" si="17"/>
        <v>0</v>
      </c>
      <c r="N50" s="306">
        <f t="shared" si="17"/>
        <v>0</v>
      </c>
      <c r="O50" s="306">
        <f t="shared" si="17"/>
        <v>0</v>
      </c>
      <c r="P50" s="306">
        <f t="shared" si="17"/>
        <v>0</v>
      </c>
      <c r="Q50" s="306">
        <f t="shared" si="17"/>
        <v>0</v>
      </c>
      <c r="R50" s="306">
        <f t="shared" si="17"/>
        <v>0</v>
      </c>
      <c r="S50" s="306">
        <f t="shared" si="17"/>
        <v>0</v>
      </c>
      <c r="T50" s="308">
        <f t="shared" ref="T50:T51" si="18">IF($B$6="有",SUM(B50:S50),"")</f>
        <v>0</v>
      </c>
      <c r="U50" s="298"/>
      <c r="X50" s="297" t="s">
        <v>216</v>
      </c>
      <c r="Y50" s="315"/>
      <c r="Z50" s="315"/>
      <c r="AA50" s="315"/>
      <c r="AB50" s="315"/>
      <c r="AC50" s="315"/>
      <c r="AD50" s="315"/>
      <c r="AE50" s="315"/>
      <c r="AF50" s="315"/>
      <c r="AG50" s="150"/>
    </row>
    <row r="51" spans="1:33" s="2" customFormat="1" ht="35.25" customHeight="1" thickBot="1">
      <c r="A51" s="307" t="s">
        <v>220</v>
      </c>
      <c r="B51" s="306">
        <f>IF($B$6="有",+B41-B49-B39-B91,"")</f>
        <v>0</v>
      </c>
      <c r="C51" s="306">
        <f t="shared" ref="C51:S51" si="19">IF($B$6="有",+C41-C49-C39-C91,"")</f>
        <v>0</v>
      </c>
      <c r="D51" s="306">
        <f t="shared" si="19"/>
        <v>0</v>
      </c>
      <c r="E51" s="306">
        <f t="shared" si="19"/>
        <v>0</v>
      </c>
      <c r="F51" s="306">
        <f t="shared" si="19"/>
        <v>0</v>
      </c>
      <c r="G51" s="306">
        <f t="shared" si="19"/>
        <v>0</v>
      </c>
      <c r="H51" s="306">
        <f t="shared" si="19"/>
        <v>0</v>
      </c>
      <c r="I51" s="306">
        <f t="shared" si="19"/>
        <v>0</v>
      </c>
      <c r="J51" s="306">
        <f t="shared" si="19"/>
        <v>0</v>
      </c>
      <c r="K51" s="306">
        <f t="shared" si="19"/>
        <v>0</v>
      </c>
      <c r="L51" s="306">
        <f t="shared" si="19"/>
        <v>0</v>
      </c>
      <c r="M51" s="306">
        <f t="shared" si="19"/>
        <v>0</v>
      </c>
      <c r="N51" s="306">
        <f t="shared" si="19"/>
        <v>0</v>
      </c>
      <c r="O51" s="306">
        <f t="shared" si="19"/>
        <v>0</v>
      </c>
      <c r="P51" s="306">
        <f t="shared" si="19"/>
        <v>0</v>
      </c>
      <c r="Q51" s="306">
        <f t="shared" si="19"/>
        <v>0</v>
      </c>
      <c r="R51" s="306">
        <f t="shared" si="19"/>
        <v>0</v>
      </c>
      <c r="S51" s="306">
        <f t="shared" si="19"/>
        <v>0</v>
      </c>
      <c r="T51" s="308">
        <f t="shared" si="18"/>
        <v>0</v>
      </c>
      <c r="U51" s="298"/>
      <c r="X51" s="297" t="s">
        <v>220</v>
      </c>
      <c r="Y51" s="316"/>
      <c r="Z51" s="316"/>
      <c r="AA51" s="316"/>
      <c r="AB51" s="316"/>
      <c r="AC51" s="316"/>
      <c r="AD51" s="316"/>
      <c r="AE51" s="316"/>
      <c r="AF51" s="317"/>
      <c r="AG51" s="58"/>
    </row>
    <row r="52" spans="1:33">
      <c r="B52" s="2"/>
      <c r="C52" s="2"/>
      <c r="D52" s="2"/>
      <c r="E52" s="2"/>
      <c r="F52" s="2"/>
      <c r="G52" s="2"/>
      <c r="H52" s="2"/>
      <c r="I52" s="2"/>
      <c r="J52" s="2"/>
      <c r="K52" s="2"/>
      <c r="L52" s="2"/>
      <c r="M52" s="2"/>
      <c r="N52" s="2"/>
      <c r="O52" s="2"/>
      <c r="P52" s="2"/>
      <c r="Q52" s="2"/>
      <c r="R52" s="2"/>
      <c r="S52" s="2"/>
      <c r="U52" s="2"/>
      <c r="Y52" s="2"/>
      <c r="Z52" s="2"/>
      <c r="AA52" s="2"/>
      <c r="AB52" s="2"/>
      <c r="AC52" s="2"/>
      <c r="AD52" s="2"/>
      <c r="AE52" s="2"/>
      <c r="AG52" s="2"/>
    </row>
    <row r="53" spans="1:33" ht="15" customHeight="1" thickBot="1">
      <c r="A53" s="115" t="s">
        <v>33</v>
      </c>
      <c r="B53" s="2"/>
      <c r="C53" s="2"/>
      <c r="D53" s="2"/>
      <c r="E53" s="2"/>
      <c r="F53" s="2"/>
      <c r="G53" s="2"/>
      <c r="H53" s="2"/>
      <c r="I53" s="2"/>
      <c r="J53" s="2"/>
      <c r="K53" s="2"/>
      <c r="L53" s="2"/>
      <c r="M53" s="2"/>
      <c r="N53" s="2"/>
      <c r="O53" s="2"/>
      <c r="P53" s="2"/>
      <c r="Q53" s="2"/>
      <c r="R53" s="2"/>
      <c r="S53" s="2"/>
      <c r="U53" s="2"/>
      <c r="X53" s="115" t="s">
        <v>33</v>
      </c>
      <c r="Y53" s="2"/>
      <c r="Z53" s="2"/>
      <c r="AA53" s="2"/>
      <c r="AB53" s="2"/>
      <c r="AC53" s="2"/>
      <c r="AD53" s="2"/>
      <c r="AE53" s="2"/>
      <c r="AG53" s="2"/>
    </row>
    <row r="54" spans="1:33" ht="22.5" customHeight="1" thickBot="1">
      <c r="A54" s="232" t="s">
        <v>25</v>
      </c>
      <c r="B54" s="263">
        <f t="shared" ref="B54:U54" si="20">B12</f>
        <v>0</v>
      </c>
      <c r="C54" s="263">
        <f t="shared" si="20"/>
        <v>0</v>
      </c>
      <c r="D54" s="263">
        <f t="shared" si="20"/>
        <v>0</v>
      </c>
      <c r="E54" s="263">
        <f t="shared" si="20"/>
        <v>0</v>
      </c>
      <c r="F54" s="263">
        <f t="shared" si="20"/>
        <v>0</v>
      </c>
      <c r="G54" s="263">
        <f t="shared" si="20"/>
        <v>0</v>
      </c>
      <c r="H54" s="263">
        <f t="shared" si="20"/>
        <v>0</v>
      </c>
      <c r="I54" s="263">
        <f t="shared" si="20"/>
        <v>0</v>
      </c>
      <c r="J54" s="263">
        <f t="shared" si="20"/>
        <v>0</v>
      </c>
      <c r="K54" s="263">
        <f t="shared" si="20"/>
        <v>0</v>
      </c>
      <c r="L54" s="263">
        <f t="shared" si="20"/>
        <v>0</v>
      </c>
      <c r="M54" s="263">
        <f t="shared" si="20"/>
        <v>0</v>
      </c>
      <c r="N54" s="263">
        <f t="shared" si="20"/>
        <v>0</v>
      </c>
      <c r="O54" s="263">
        <f t="shared" si="20"/>
        <v>0</v>
      </c>
      <c r="P54" s="263">
        <f t="shared" si="20"/>
        <v>0</v>
      </c>
      <c r="Q54" s="263">
        <f t="shared" si="20"/>
        <v>0</v>
      </c>
      <c r="R54" s="263">
        <f t="shared" si="20"/>
        <v>0</v>
      </c>
      <c r="S54" s="263">
        <f t="shared" si="20"/>
        <v>0</v>
      </c>
      <c r="T54" s="234" t="str">
        <f t="shared" si="20"/>
        <v>合計</v>
      </c>
      <c r="U54" s="235" t="str">
        <f t="shared" si="20"/>
        <v>備考</v>
      </c>
      <c r="X54" s="62" t="s">
        <v>25</v>
      </c>
      <c r="Y54" s="52" t="str">
        <f t="shared" ref="Y54:AG54" si="21">Y12</f>
        <v>〇〇大学</v>
      </c>
      <c r="Z54" s="52">
        <f t="shared" si="21"/>
        <v>0</v>
      </c>
      <c r="AA54" s="52">
        <f t="shared" si="21"/>
        <v>0</v>
      </c>
      <c r="AB54" s="52">
        <f t="shared" si="21"/>
        <v>0</v>
      </c>
      <c r="AC54" s="52">
        <f t="shared" si="21"/>
        <v>0</v>
      </c>
      <c r="AD54" s="52">
        <f t="shared" si="21"/>
        <v>0</v>
      </c>
      <c r="AE54" s="52">
        <f t="shared" si="21"/>
        <v>0</v>
      </c>
      <c r="AF54" s="4" t="str">
        <f t="shared" si="21"/>
        <v>合計</v>
      </c>
      <c r="AG54" s="5" t="str">
        <f t="shared" si="21"/>
        <v>備考</v>
      </c>
    </row>
    <row r="55" spans="1:33" ht="18" customHeight="1">
      <c r="A55" s="422" t="s">
        <v>26</v>
      </c>
      <c r="B55" s="423">
        <f>SUBTOTAL(9,B56:B59)</f>
        <v>0</v>
      </c>
      <c r="C55" s="423">
        <f t="shared" ref="C55:J55" si="22">SUBTOTAL(9,C56:C59)</f>
        <v>0</v>
      </c>
      <c r="D55" s="423">
        <f t="shared" si="22"/>
        <v>0</v>
      </c>
      <c r="E55" s="423">
        <f t="shared" si="22"/>
        <v>0</v>
      </c>
      <c r="F55" s="423">
        <f t="shared" si="22"/>
        <v>0</v>
      </c>
      <c r="G55" s="423">
        <f t="shared" si="22"/>
        <v>0</v>
      </c>
      <c r="H55" s="423">
        <f t="shared" si="22"/>
        <v>0</v>
      </c>
      <c r="I55" s="423">
        <f t="shared" si="22"/>
        <v>0</v>
      </c>
      <c r="J55" s="423">
        <f t="shared" si="22"/>
        <v>0</v>
      </c>
      <c r="K55" s="423">
        <f>SUBTOTAL(9,K56:K59)</f>
        <v>0</v>
      </c>
      <c r="L55" s="423">
        <f t="shared" ref="L55" si="23">SUBTOTAL(9,L56:L59)</f>
        <v>0</v>
      </c>
      <c r="M55" s="423">
        <f t="shared" ref="M55" si="24">SUBTOTAL(9,M56:M59)</f>
        <v>0</v>
      </c>
      <c r="N55" s="423">
        <f t="shared" ref="N55" si="25">SUBTOTAL(9,N56:N59)</f>
        <v>0</v>
      </c>
      <c r="O55" s="423">
        <f t="shared" ref="O55" si="26">SUBTOTAL(9,O56:O59)</f>
        <v>0</v>
      </c>
      <c r="P55" s="423">
        <f t="shared" ref="P55" si="27">SUBTOTAL(9,P56:P59)</f>
        <v>0</v>
      </c>
      <c r="Q55" s="423">
        <f t="shared" ref="Q55" si="28">SUBTOTAL(9,Q56:Q59)</f>
        <v>0</v>
      </c>
      <c r="R55" s="423">
        <f t="shared" ref="R55" si="29">SUBTOTAL(9,R56:R59)</f>
        <v>0</v>
      </c>
      <c r="S55" s="423">
        <f t="shared" ref="S55" si="30">SUBTOTAL(9,S56:S59)</f>
        <v>0</v>
      </c>
      <c r="T55" s="423">
        <f t="shared" ref="T55:T60" si="31">SUM(B55:S55)</f>
        <v>0</v>
      </c>
      <c r="U55" s="238"/>
      <c r="X55" s="63" t="s">
        <v>26</v>
      </c>
      <c r="Y55" s="7"/>
      <c r="Z55" s="7"/>
      <c r="AA55" s="7"/>
      <c r="AB55" s="7"/>
      <c r="AC55" s="7"/>
      <c r="AD55" s="7"/>
      <c r="AE55" s="7"/>
      <c r="AF55" s="7"/>
      <c r="AG55" s="54"/>
    </row>
    <row r="56" spans="1:33" ht="18" customHeight="1">
      <c r="A56" s="239" t="s">
        <v>43</v>
      </c>
      <c r="B56" s="414"/>
      <c r="C56" s="244"/>
      <c r="D56" s="244"/>
      <c r="E56" s="244"/>
      <c r="F56" s="244"/>
      <c r="G56" s="411"/>
      <c r="H56" s="244"/>
      <c r="I56" s="244"/>
      <c r="J56" s="244"/>
      <c r="K56" s="244"/>
      <c r="L56" s="244"/>
      <c r="M56" s="244"/>
      <c r="N56" s="244"/>
      <c r="O56" s="244"/>
      <c r="P56" s="244"/>
      <c r="Q56" s="244"/>
      <c r="R56" s="244"/>
      <c r="S56" s="244"/>
      <c r="T56" s="264">
        <f t="shared" si="31"/>
        <v>0</v>
      </c>
      <c r="U56" s="242"/>
      <c r="X56" s="64" t="s">
        <v>43</v>
      </c>
      <c r="Y56" s="60"/>
      <c r="Z56" s="60"/>
      <c r="AA56" s="60"/>
      <c r="AB56" s="60"/>
      <c r="AC56" s="60"/>
      <c r="AD56" s="60"/>
      <c r="AE56" s="60"/>
      <c r="AF56" s="318"/>
      <c r="AG56" s="55"/>
    </row>
    <row r="57" spans="1:33" ht="18" customHeight="1">
      <c r="A57" s="239" t="s">
        <v>44</v>
      </c>
      <c r="B57" s="414"/>
      <c r="C57" s="244"/>
      <c r="D57" s="244"/>
      <c r="E57" s="244"/>
      <c r="F57" s="244"/>
      <c r="G57" s="411"/>
      <c r="H57" s="244"/>
      <c r="I57" s="244"/>
      <c r="J57" s="244"/>
      <c r="K57" s="244"/>
      <c r="L57" s="244"/>
      <c r="M57" s="244"/>
      <c r="N57" s="244"/>
      <c r="O57" s="244"/>
      <c r="P57" s="244"/>
      <c r="Q57" s="244"/>
      <c r="R57" s="244"/>
      <c r="S57" s="244"/>
      <c r="T57" s="264">
        <f t="shared" si="31"/>
        <v>0</v>
      </c>
      <c r="U57" s="242"/>
      <c r="X57" s="64" t="s">
        <v>44</v>
      </c>
      <c r="Y57" s="60"/>
      <c r="Z57" s="60"/>
      <c r="AA57" s="60"/>
      <c r="AB57" s="60"/>
      <c r="AC57" s="60"/>
      <c r="AD57" s="60"/>
      <c r="AE57" s="60"/>
      <c r="AF57" s="318"/>
      <c r="AG57" s="55"/>
    </row>
    <row r="58" spans="1:33" ht="18" customHeight="1">
      <c r="A58" s="239" t="s">
        <v>19</v>
      </c>
      <c r="B58" s="414"/>
      <c r="C58" s="244"/>
      <c r="D58" s="244"/>
      <c r="E58" s="244"/>
      <c r="F58" s="244"/>
      <c r="G58" s="411"/>
      <c r="H58" s="244"/>
      <c r="I58" s="244"/>
      <c r="J58" s="244"/>
      <c r="K58" s="244"/>
      <c r="L58" s="244"/>
      <c r="M58" s="244"/>
      <c r="N58" s="244"/>
      <c r="O58" s="244"/>
      <c r="P58" s="244"/>
      <c r="Q58" s="244"/>
      <c r="R58" s="244"/>
      <c r="S58" s="244"/>
      <c r="T58" s="264">
        <f t="shared" si="31"/>
        <v>0</v>
      </c>
      <c r="U58" s="242"/>
      <c r="X58" s="64" t="s">
        <v>19</v>
      </c>
      <c r="Y58" s="60"/>
      <c r="Z58" s="60"/>
      <c r="AA58" s="60"/>
      <c r="AB58" s="60"/>
      <c r="AC58" s="60"/>
      <c r="AD58" s="60"/>
      <c r="AE58" s="60"/>
      <c r="AF58" s="318"/>
      <c r="AG58" s="55"/>
    </row>
    <row r="59" spans="1:33" ht="18" customHeight="1">
      <c r="A59" s="265" t="s">
        <v>45</v>
      </c>
      <c r="B59" s="432"/>
      <c r="C59" s="266"/>
      <c r="D59" s="266"/>
      <c r="E59" s="266"/>
      <c r="F59" s="266"/>
      <c r="G59" s="412"/>
      <c r="H59" s="266"/>
      <c r="I59" s="266"/>
      <c r="J59" s="266"/>
      <c r="K59" s="266"/>
      <c r="L59" s="266"/>
      <c r="M59" s="266"/>
      <c r="N59" s="266"/>
      <c r="O59" s="266"/>
      <c r="P59" s="266"/>
      <c r="Q59" s="266"/>
      <c r="R59" s="266"/>
      <c r="S59" s="266"/>
      <c r="T59" s="267">
        <f t="shared" si="31"/>
        <v>0</v>
      </c>
      <c r="U59" s="268"/>
      <c r="X59" s="140" t="s">
        <v>45</v>
      </c>
      <c r="Y59" s="141"/>
      <c r="Z59" s="141"/>
      <c r="AA59" s="141"/>
      <c r="AB59" s="141"/>
      <c r="AC59" s="141"/>
      <c r="AD59" s="141"/>
      <c r="AE59" s="141"/>
      <c r="AF59" s="319"/>
      <c r="AG59" s="142"/>
    </row>
    <row r="60" spans="1:33" ht="18" customHeight="1">
      <c r="A60" s="247" t="s">
        <v>52</v>
      </c>
      <c r="B60" s="433"/>
      <c r="C60" s="269"/>
      <c r="D60" s="269"/>
      <c r="E60" s="269"/>
      <c r="F60" s="269"/>
      <c r="G60" s="413"/>
      <c r="H60" s="269"/>
      <c r="I60" s="269"/>
      <c r="J60" s="269"/>
      <c r="K60" s="269"/>
      <c r="L60" s="269"/>
      <c r="M60" s="269"/>
      <c r="N60" s="269"/>
      <c r="O60" s="269"/>
      <c r="P60" s="269"/>
      <c r="Q60" s="269"/>
      <c r="R60" s="269"/>
      <c r="S60" s="269"/>
      <c r="T60" s="270">
        <f t="shared" si="31"/>
        <v>0</v>
      </c>
      <c r="U60" s="250"/>
      <c r="X60" s="105" t="s">
        <v>52</v>
      </c>
      <c r="Y60" s="146"/>
      <c r="Z60" s="146"/>
      <c r="AA60" s="146"/>
      <c r="AB60" s="146"/>
      <c r="AC60" s="146"/>
      <c r="AD60" s="146"/>
      <c r="AE60" s="146"/>
      <c r="AF60" s="147"/>
      <c r="AG60" s="110"/>
    </row>
    <row r="61" spans="1:33" ht="18" customHeight="1">
      <c r="A61" s="309" t="s">
        <v>88</v>
      </c>
      <c r="B61" s="310" t="str">
        <f>IFERROR(B60/B55,"")</f>
        <v/>
      </c>
      <c r="C61" s="310" t="str">
        <f t="shared" ref="C61:S61" si="32">IFERROR(C60/C55,"")</f>
        <v/>
      </c>
      <c r="D61" s="310" t="str">
        <f t="shared" si="32"/>
        <v/>
      </c>
      <c r="E61" s="310" t="str">
        <f t="shared" si="32"/>
        <v/>
      </c>
      <c r="F61" s="310" t="str">
        <f t="shared" si="32"/>
        <v/>
      </c>
      <c r="G61" s="310" t="str">
        <f t="shared" si="32"/>
        <v/>
      </c>
      <c r="H61" s="310" t="str">
        <f t="shared" si="32"/>
        <v/>
      </c>
      <c r="I61" s="310" t="str">
        <f t="shared" si="32"/>
        <v/>
      </c>
      <c r="J61" s="310" t="str">
        <f t="shared" si="32"/>
        <v/>
      </c>
      <c r="K61" s="310" t="str">
        <f t="shared" si="32"/>
        <v/>
      </c>
      <c r="L61" s="310" t="str">
        <f>IFERROR(L60/L55,"")</f>
        <v/>
      </c>
      <c r="M61" s="310" t="str">
        <f t="shared" si="32"/>
        <v/>
      </c>
      <c r="N61" s="310" t="str">
        <f>IFERROR(N60/N55,"")</f>
        <v/>
      </c>
      <c r="O61" s="310" t="str">
        <f t="shared" si="32"/>
        <v/>
      </c>
      <c r="P61" s="310" t="str">
        <f>IFERROR(P60/P55,"")</f>
        <v/>
      </c>
      <c r="Q61" s="310" t="str">
        <f t="shared" si="32"/>
        <v/>
      </c>
      <c r="R61" s="310" t="str">
        <f t="shared" si="32"/>
        <v/>
      </c>
      <c r="S61" s="310" t="str">
        <f t="shared" si="32"/>
        <v/>
      </c>
      <c r="T61" s="311" t="s">
        <v>99</v>
      </c>
      <c r="U61" s="251"/>
      <c r="X61" s="107" t="s">
        <v>88</v>
      </c>
      <c r="Y61" s="108"/>
      <c r="Z61" s="108"/>
      <c r="AA61" s="108"/>
      <c r="AB61" s="108"/>
      <c r="AC61" s="108"/>
      <c r="AD61" s="108"/>
      <c r="AE61" s="108"/>
      <c r="AF61" s="148"/>
      <c r="AG61" s="114"/>
    </row>
    <row r="62" spans="1:33" ht="18" customHeight="1">
      <c r="A62" s="271" t="str">
        <f>IF($B$4="有","一般管理費","")</f>
        <v/>
      </c>
      <c r="B62" s="272"/>
      <c r="C62" s="272"/>
      <c r="D62" s="272"/>
      <c r="E62" s="272"/>
      <c r="F62" s="272"/>
      <c r="G62" s="272"/>
      <c r="H62" s="272"/>
      <c r="I62" s="272"/>
      <c r="J62" s="272"/>
      <c r="K62" s="272"/>
      <c r="L62" s="272"/>
      <c r="M62" s="272"/>
      <c r="N62" s="272"/>
      <c r="O62" s="272"/>
      <c r="P62" s="272"/>
      <c r="Q62" s="272"/>
      <c r="R62" s="272"/>
      <c r="S62" s="272"/>
      <c r="T62" s="273">
        <f>SUM(B62:S62)</f>
        <v>0</v>
      </c>
      <c r="U62" s="274"/>
      <c r="X62" s="143" t="s">
        <v>203</v>
      </c>
      <c r="Y62" s="144"/>
      <c r="Z62" s="144"/>
      <c r="AA62" s="144"/>
      <c r="AB62" s="144"/>
      <c r="AC62" s="144"/>
      <c r="AD62" s="144"/>
      <c r="AE62" s="144"/>
      <c r="AF62" s="149"/>
      <c r="AG62" s="145"/>
    </row>
    <row r="63" spans="1:33" ht="18" customHeight="1">
      <c r="A63" s="254" t="str">
        <f>IF($B$4="有","一般管理費割合","")</f>
        <v/>
      </c>
      <c r="B63" s="255" t="str">
        <f>IF($A$63="","",IFERROR(B62/B55,""))</f>
        <v/>
      </c>
      <c r="C63" s="255" t="str">
        <f t="shared" ref="C63:S63" si="33">IF($A$63="","",IFERROR(C62/C55,""))</f>
        <v/>
      </c>
      <c r="D63" s="255" t="str">
        <f t="shared" si="33"/>
        <v/>
      </c>
      <c r="E63" s="255" t="str">
        <f t="shared" si="33"/>
        <v/>
      </c>
      <c r="F63" s="255" t="str">
        <f t="shared" si="33"/>
        <v/>
      </c>
      <c r="G63" s="255" t="str">
        <f t="shared" si="33"/>
        <v/>
      </c>
      <c r="H63" s="255" t="str">
        <f>IF($A$63="","",IFERROR(H62/H55,""))</f>
        <v/>
      </c>
      <c r="I63" s="255" t="str">
        <f t="shared" si="33"/>
        <v/>
      </c>
      <c r="J63" s="255" t="str">
        <f t="shared" si="33"/>
        <v/>
      </c>
      <c r="K63" s="255" t="str">
        <f t="shared" si="33"/>
        <v/>
      </c>
      <c r="L63" s="255" t="str">
        <f t="shared" si="33"/>
        <v/>
      </c>
      <c r="M63" s="255" t="str">
        <f t="shared" si="33"/>
        <v/>
      </c>
      <c r="N63" s="255" t="str">
        <f t="shared" si="33"/>
        <v/>
      </c>
      <c r="O63" s="255" t="str">
        <f t="shared" si="33"/>
        <v/>
      </c>
      <c r="P63" s="255" t="str">
        <f t="shared" si="33"/>
        <v/>
      </c>
      <c r="Q63" s="255" t="str">
        <f t="shared" si="33"/>
        <v/>
      </c>
      <c r="R63" s="255" t="str">
        <f t="shared" si="33"/>
        <v/>
      </c>
      <c r="S63" s="255" t="str">
        <f t="shared" si="33"/>
        <v/>
      </c>
      <c r="T63" s="275" t="s">
        <v>99</v>
      </c>
      <c r="U63" s="257"/>
      <c r="X63" s="111" t="s">
        <v>204</v>
      </c>
      <c r="Y63" s="112"/>
      <c r="Z63" s="112"/>
      <c r="AA63" s="112"/>
      <c r="AB63" s="112"/>
      <c r="AC63" s="112"/>
      <c r="AD63" s="112"/>
      <c r="AE63" s="112"/>
      <c r="AF63" s="124"/>
      <c r="AG63" s="59"/>
    </row>
    <row r="64" spans="1:33" ht="18" customHeight="1" thickBot="1">
      <c r="A64" s="424" t="s">
        <v>34</v>
      </c>
      <c r="B64" s="425">
        <f>SUBTOTAL(9,B55:B60,B62)</f>
        <v>0</v>
      </c>
      <c r="C64" s="425">
        <f t="shared" ref="C64:S64" si="34">SUBTOTAL(9,C55:C60,C62)</f>
        <v>0</v>
      </c>
      <c r="D64" s="425">
        <f t="shared" si="34"/>
        <v>0</v>
      </c>
      <c r="E64" s="425">
        <f t="shared" si="34"/>
        <v>0</v>
      </c>
      <c r="F64" s="425">
        <f t="shared" si="34"/>
        <v>0</v>
      </c>
      <c r="G64" s="425">
        <f t="shared" si="34"/>
        <v>0</v>
      </c>
      <c r="H64" s="425">
        <f t="shared" si="34"/>
        <v>0</v>
      </c>
      <c r="I64" s="425">
        <f t="shared" si="34"/>
        <v>0</v>
      </c>
      <c r="J64" s="425">
        <f t="shared" si="34"/>
        <v>0</v>
      </c>
      <c r="K64" s="425">
        <f t="shared" si="34"/>
        <v>0</v>
      </c>
      <c r="L64" s="425">
        <f t="shared" si="34"/>
        <v>0</v>
      </c>
      <c r="M64" s="425">
        <f t="shared" si="34"/>
        <v>0</v>
      </c>
      <c r="N64" s="425">
        <f t="shared" si="34"/>
        <v>0</v>
      </c>
      <c r="O64" s="425">
        <f>SUBTOTAL(9,O55:O60,O62)</f>
        <v>0</v>
      </c>
      <c r="P64" s="425">
        <f t="shared" si="34"/>
        <v>0</v>
      </c>
      <c r="Q64" s="425">
        <f t="shared" si="34"/>
        <v>0</v>
      </c>
      <c r="R64" s="425">
        <f t="shared" si="34"/>
        <v>0</v>
      </c>
      <c r="S64" s="425">
        <f t="shared" si="34"/>
        <v>0</v>
      </c>
      <c r="T64" s="426">
        <f>SUM(B64:S64)</f>
        <v>0</v>
      </c>
      <c r="U64" s="259"/>
      <c r="X64" s="68" t="s">
        <v>34</v>
      </c>
      <c r="Y64" s="6"/>
      <c r="Z64" s="6"/>
      <c r="AA64" s="6"/>
      <c r="AB64" s="6"/>
      <c r="AC64" s="6"/>
      <c r="AD64" s="6"/>
      <c r="AE64" s="6"/>
      <c r="AF64" s="53"/>
      <c r="AG64" s="58"/>
    </row>
    <row r="66" spans="1:33" ht="15" thickBot="1">
      <c r="A66" s="11" t="s">
        <v>237</v>
      </c>
      <c r="X66" s="11" t="s">
        <v>89</v>
      </c>
    </row>
    <row r="67" spans="1:33" ht="22.5" customHeight="1" thickBot="1">
      <c r="A67" s="232" t="s">
        <v>25</v>
      </c>
      <c r="B67" s="263">
        <f t="shared" ref="B67:S67" si="35">B12</f>
        <v>0</v>
      </c>
      <c r="C67" s="263">
        <f t="shared" si="35"/>
        <v>0</v>
      </c>
      <c r="D67" s="263">
        <f t="shared" si="35"/>
        <v>0</v>
      </c>
      <c r="E67" s="263">
        <f t="shared" si="35"/>
        <v>0</v>
      </c>
      <c r="F67" s="263">
        <f t="shared" si="35"/>
        <v>0</v>
      </c>
      <c r="G67" s="263">
        <f t="shared" si="35"/>
        <v>0</v>
      </c>
      <c r="H67" s="263">
        <f t="shared" si="35"/>
        <v>0</v>
      </c>
      <c r="I67" s="263">
        <f t="shared" si="35"/>
        <v>0</v>
      </c>
      <c r="J67" s="263">
        <f t="shared" si="35"/>
        <v>0</v>
      </c>
      <c r="K67" s="263">
        <f t="shared" si="35"/>
        <v>0</v>
      </c>
      <c r="L67" s="263">
        <f t="shared" si="35"/>
        <v>0</v>
      </c>
      <c r="M67" s="263">
        <f t="shared" si="35"/>
        <v>0</v>
      </c>
      <c r="N67" s="263">
        <f t="shared" si="35"/>
        <v>0</v>
      </c>
      <c r="O67" s="263">
        <f t="shared" si="35"/>
        <v>0</v>
      </c>
      <c r="P67" s="263">
        <f t="shared" si="35"/>
        <v>0</v>
      </c>
      <c r="Q67" s="263">
        <f t="shared" si="35"/>
        <v>0</v>
      </c>
      <c r="R67" s="263">
        <f t="shared" si="35"/>
        <v>0</v>
      </c>
      <c r="S67" s="263">
        <f t="shared" si="35"/>
        <v>0</v>
      </c>
      <c r="T67" s="234" t="s">
        <v>36</v>
      </c>
      <c r="U67" s="235" t="s">
        <v>37</v>
      </c>
      <c r="X67" s="62" t="s">
        <v>25</v>
      </c>
      <c r="Y67" s="52" t="str">
        <f t="shared" ref="Y67:AE67" si="36">Y12</f>
        <v>〇〇大学</v>
      </c>
      <c r="Z67" s="52">
        <f t="shared" si="36"/>
        <v>0</v>
      </c>
      <c r="AA67" s="52">
        <f t="shared" si="36"/>
        <v>0</v>
      </c>
      <c r="AB67" s="52">
        <f t="shared" si="36"/>
        <v>0</v>
      </c>
      <c r="AC67" s="52">
        <f t="shared" si="36"/>
        <v>0</v>
      </c>
      <c r="AD67" s="52">
        <f t="shared" si="36"/>
        <v>0</v>
      </c>
      <c r="AE67" s="52">
        <f t="shared" si="36"/>
        <v>0</v>
      </c>
      <c r="AF67" s="4" t="s">
        <v>36</v>
      </c>
      <c r="AG67" s="5" t="s">
        <v>37</v>
      </c>
    </row>
    <row r="68" spans="1:33" ht="18" customHeight="1">
      <c r="A68" s="276" t="s">
        <v>26</v>
      </c>
      <c r="B68" s="277">
        <f t="shared" ref="B68:S68" si="37">SUBTOTAL(9,B69:B86)</f>
        <v>0</v>
      </c>
      <c r="C68" s="277">
        <f t="shared" si="37"/>
        <v>0</v>
      </c>
      <c r="D68" s="277">
        <f t="shared" si="37"/>
        <v>0</v>
      </c>
      <c r="E68" s="277">
        <f t="shared" si="37"/>
        <v>0</v>
      </c>
      <c r="F68" s="277">
        <f t="shared" si="37"/>
        <v>0</v>
      </c>
      <c r="G68" s="277">
        <f t="shared" si="37"/>
        <v>0</v>
      </c>
      <c r="H68" s="277">
        <f t="shared" si="37"/>
        <v>0</v>
      </c>
      <c r="I68" s="277">
        <f t="shared" si="37"/>
        <v>0</v>
      </c>
      <c r="J68" s="277">
        <f t="shared" si="37"/>
        <v>0</v>
      </c>
      <c r="K68" s="277">
        <f t="shared" si="37"/>
        <v>0</v>
      </c>
      <c r="L68" s="277">
        <f t="shared" si="37"/>
        <v>0</v>
      </c>
      <c r="M68" s="277">
        <f t="shared" si="37"/>
        <v>0</v>
      </c>
      <c r="N68" s="277">
        <f t="shared" si="37"/>
        <v>0</v>
      </c>
      <c r="O68" s="277">
        <f t="shared" si="37"/>
        <v>0</v>
      </c>
      <c r="P68" s="277">
        <f t="shared" si="37"/>
        <v>0</v>
      </c>
      <c r="Q68" s="277">
        <f t="shared" si="37"/>
        <v>0</v>
      </c>
      <c r="R68" s="277">
        <f t="shared" si="37"/>
        <v>0</v>
      </c>
      <c r="S68" s="277">
        <f t="shared" si="37"/>
        <v>0</v>
      </c>
      <c r="T68" s="277">
        <f t="shared" ref="T68:T86" si="38">SUM(B68:S68)</f>
        <v>0</v>
      </c>
      <c r="U68" s="238"/>
      <c r="X68" s="75" t="s">
        <v>26</v>
      </c>
      <c r="Y68" s="76"/>
      <c r="Z68" s="76"/>
      <c r="AA68" s="76"/>
      <c r="AB68" s="76"/>
      <c r="AC68" s="76"/>
      <c r="AD68" s="76"/>
      <c r="AE68" s="76"/>
      <c r="AF68" s="76"/>
      <c r="AG68" s="54"/>
    </row>
    <row r="69" spans="1:33" ht="18" customHeight="1">
      <c r="A69" s="239" t="s">
        <v>43</v>
      </c>
      <c r="B69" s="278">
        <f>SUBTOTAL(9,B70:B71)</f>
        <v>0</v>
      </c>
      <c r="C69" s="278">
        <f t="shared" ref="C69:S69" si="39">SUBTOTAL(9,C70:C71)</f>
        <v>0</v>
      </c>
      <c r="D69" s="278">
        <f t="shared" si="39"/>
        <v>0</v>
      </c>
      <c r="E69" s="278">
        <f t="shared" si="39"/>
        <v>0</v>
      </c>
      <c r="F69" s="278">
        <f t="shared" si="39"/>
        <v>0</v>
      </c>
      <c r="G69" s="278">
        <f t="shared" si="39"/>
        <v>0</v>
      </c>
      <c r="H69" s="278">
        <f t="shared" si="39"/>
        <v>0</v>
      </c>
      <c r="I69" s="278">
        <f t="shared" si="39"/>
        <v>0</v>
      </c>
      <c r="J69" s="278">
        <f t="shared" si="39"/>
        <v>0</v>
      </c>
      <c r="K69" s="278">
        <f t="shared" si="39"/>
        <v>0</v>
      </c>
      <c r="L69" s="278">
        <f t="shared" si="39"/>
        <v>0</v>
      </c>
      <c r="M69" s="278">
        <f t="shared" si="39"/>
        <v>0</v>
      </c>
      <c r="N69" s="278">
        <f t="shared" si="39"/>
        <v>0</v>
      </c>
      <c r="O69" s="278">
        <f t="shared" si="39"/>
        <v>0</v>
      </c>
      <c r="P69" s="278">
        <f t="shared" si="39"/>
        <v>0</v>
      </c>
      <c r="Q69" s="278">
        <f t="shared" si="39"/>
        <v>0</v>
      </c>
      <c r="R69" s="278">
        <f t="shared" si="39"/>
        <v>0</v>
      </c>
      <c r="S69" s="278">
        <f t="shared" si="39"/>
        <v>0</v>
      </c>
      <c r="T69" s="279">
        <f t="shared" si="38"/>
        <v>0</v>
      </c>
      <c r="U69" s="242"/>
      <c r="X69" s="64" t="s">
        <v>43</v>
      </c>
      <c r="Y69" s="125"/>
      <c r="Z69" s="125"/>
      <c r="AA69" s="125"/>
      <c r="AB69" s="125"/>
      <c r="AC69" s="125"/>
      <c r="AD69" s="125"/>
      <c r="AE69" s="125"/>
      <c r="AF69" s="126"/>
      <c r="AG69" s="55"/>
    </row>
    <row r="70" spans="1:33" ht="18" customHeight="1">
      <c r="A70" s="243" t="s">
        <v>46</v>
      </c>
      <c r="B70" s="244"/>
      <c r="C70" s="244"/>
      <c r="D70" s="244"/>
      <c r="E70" s="244"/>
      <c r="F70" s="244"/>
      <c r="G70" s="244"/>
      <c r="H70" s="244"/>
      <c r="I70" s="244"/>
      <c r="J70" s="244"/>
      <c r="K70" s="244"/>
      <c r="L70" s="244"/>
      <c r="M70" s="244"/>
      <c r="N70" s="244"/>
      <c r="O70" s="244"/>
      <c r="P70" s="244"/>
      <c r="Q70" s="244"/>
      <c r="R70" s="244"/>
      <c r="S70" s="244"/>
      <c r="T70" s="245">
        <f t="shared" si="38"/>
        <v>0</v>
      </c>
      <c r="U70" s="242"/>
      <c r="X70" s="65" t="s">
        <v>46</v>
      </c>
      <c r="Y70" s="60"/>
      <c r="Z70" s="60"/>
      <c r="AA70" s="60"/>
      <c r="AB70" s="60"/>
      <c r="AC70" s="60"/>
      <c r="AD70" s="60"/>
      <c r="AE70" s="60"/>
      <c r="AF70" s="72"/>
      <c r="AG70" s="55"/>
    </row>
    <row r="71" spans="1:33" ht="18" customHeight="1">
      <c r="A71" s="243" t="s">
        <v>47</v>
      </c>
      <c r="B71" s="244"/>
      <c r="C71" s="244"/>
      <c r="D71" s="244"/>
      <c r="E71" s="244"/>
      <c r="F71" s="244"/>
      <c r="G71" s="244"/>
      <c r="H71" s="244"/>
      <c r="I71" s="244"/>
      <c r="J71" s="244"/>
      <c r="K71" s="244"/>
      <c r="L71" s="244"/>
      <c r="M71" s="244"/>
      <c r="N71" s="244"/>
      <c r="O71" s="244"/>
      <c r="P71" s="244"/>
      <c r="Q71" s="244"/>
      <c r="R71" s="244"/>
      <c r="S71" s="244"/>
      <c r="T71" s="245">
        <f t="shared" si="38"/>
        <v>0</v>
      </c>
      <c r="U71" s="242"/>
      <c r="X71" s="65" t="s">
        <v>47</v>
      </c>
      <c r="Y71" s="60"/>
      <c r="Z71" s="60"/>
      <c r="AA71" s="60"/>
      <c r="AB71" s="60"/>
      <c r="AC71" s="60"/>
      <c r="AD71" s="60"/>
      <c r="AE71" s="60"/>
      <c r="AF71" s="72"/>
      <c r="AG71" s="55"/>
    </row>
    <row r="72" spans="1:33" ht="18" customHeight="1">
      <c r="A72" s="239" t="s">
        <v>44</v>
      </c>
      <c r="B72" s="278">
        <f>SUBTOTAL(9,B73:B74)</f>
        <v>0</v>
      </c>
      <c r="C72" s="278">
        <f t="shared" ref="C72:S72" si="40">SUBTOTAL(9,C73:C74)</f>
        <v>0</v>
      </c>
      <c r="D72" s="278">
        <f t="shared" si="40"/>
        <v>0</v>
      </c>
      <c r="E72" s="278">
        <f t="shared" si="40"/>
        <v>0</v>
      </c>
      <c r="F72" s="278">
        <f t="shared" si="40"/>
        <v>0</v>
      </c>
      <c r="G72" s="278">
        <f t="shared" si="40"/>
        <v>0</v>
      </c>
      <c r="H72" s="278">
        <f t="shared" si="40"/>
        <v>0</v>
      </c>
      <c r="I72" s="278">
        <f t="shared" si="40"/>
        <v>0</v>
      </c>
      <c r="J72" s="278">
        <f t="shared" si="40"/>
        <v>0</v>
      </c>
      <c r="K72" s="278">
        <f t="shared" si="40"/>
        <v>0</v>
      </c>
      <c r="L72" s="278">
        <f t="shared" si="40"/>
        <v>0</v>
      </c>
      <c r="M72" s="278">
        <f t="shared" si="40"/>
        <v>0</v>
      </c>
      <c r="N72" s="278">
        <f t="shared" si="40"/>
        <v>0</v>
      </c>
      <c r="O72" s="278">
        <f t="shared" si="40"/>
        <v>0</v>
      </c>
      <c r="P72" s="278">
        <f t="shared" si="40"/>
        <v>0</v>
      </c>
      <c r="Q72" s="278">
        <f t="shared" si="40"/>
        <v>0</v>
      </c>
      <c r="R72" s="278">
        <f t="shared" si="40"/>
        <v>0</v>
      </c>
      <c r="S72" s="278">
        <f t="shared" si="40"/>
        <v>0</v>
      </c>
      <c r="T72" s="279">
        <f t="shared" si="38"/>
        <v>0</v>
      </c>
      <c r="U72" s="242"/>
      <c r="X72" s="64" t="s">
        <v>44</v>
      </c>
      <c r="Y72" s="125"/>
      <c r="Z72" s="125"/>
      <c r="AA72" s="125"/>
      <c r="AB72" s="125"/>
      <c r="AC72" s="125"/>
      <c r="AD72" s="125"/>
      <c r="AE72" s="125"/>
      <c r="AF72" s="126"/>
      <c r="AG72" s="55"/>
    </row>
    <row r="73" spans="1:33" ht="18" customHeight="1">
      <c r="A73" s="243" t="s">
        <v>48</v>
      </c>
      <c r="B73" s="244"/>
      <c r="C73" s="244"/>
      <c r="D73" s="244"/>
      <c r="E73" s="244"/>
      <c r="F73" s="244"/>
      <c r="G73" s="244"/>
      <c r="H73" s="244"/>
      <c r="I73" s="244"/>
      <c r="J73" s="244"/>
      <c r="K73" s="244"/>
      <c r="L73" s="244"/>
      <c r="M73" s="244"/>
      <c r="N73" s="244"/>
      <c r="O73" s="244"/>
      <c r="P73" s="244"/>
      <c r="Q73" s="244"/>
      <c r="R73" s="244"/>
      <c r="S73" s="244"/>
      <c r="T73" s="245">
        <f t="shared" si="38"/>
        <v>0</v>
      </c>
      <c r="U73" s="242"/>
      <c r="X73" s="65" t="s">
        <v>48</v>
      </c>
      <c r="Y73" s="60"/>
      <c r="Z73" s="60"/>
      <c r="AA73" s="60"/>
      <c r="AB73" s="60"/>
      <c r="AC73" s="60"/>
      <c r="AD73" s="60"/>
      <c r="AE73" s="60"/>
      <c r="AF73" s="72"/>
      <c r="AG73" s="55"/>
    </row>
    <row r="74" spans="1:33" ht="18" customHeight="1">
      <c r="A74" s="243" t="s">
        <v>18</v>
      </c>
      <c r="B74" s="244"/>
      <c r="C74" s="244"/>
      <c r="D74" s="244"/>
      <c r="E74" s="244"/>
      <c r="F74" s="244"/>
      <c r="G74" s="244"/>
      <c r="H74" s="244"/>
      <c r="I74" s="244"/>
      <c r="J74" s="244"/>
      <c r="K74" s="244"/>
      <c r="L74" s="244"/>
      <c r="M74" s="244"/>
      <c r="N74" s="244"/>
      <c r="O74" s="244"/>
      <c r="P74" s="244"/>
      <c r="Q74" s="244"/>
      <c r="R74" s="244"/>
      <c r="S74" s="244"/>
      <c r="T74" s="245">
        <f t="shared" si="38"/>
        <v>0</v>
      </c>
      <c r="U74" s="242"/>
      <c r="X74" s="65" t="s">
        <v>18</v>
      </c>
      <c r="Y74" s="60"/>
      <c r="Z74" s="60"/>
      <c r="AA74" s="60"/>
      <c r="AB74" s="60"/>
      <c r="AC74" s="60"/>
      <c r="AD74" s="60"/>
      <c r="AE74" s="60"/>
      <c r="AF74" s="72"/>
      <c r="AG74" s="55"/>
    </row>
    <row r="75" spans="1:33" ht="18" customHeight="1">
      <c r="A75" s="239" t="s">
        <v>19</v>
      </c>
      <c r="B75" s="278">
        <f t="shared" ref="B75:S75" si="41">SUBTOTAL(9,B76:B78)</f>
        <v>0</v>
      </c>
      <c r="C75" s="278">
        <f t="shared" si="41"/>
        <v>0</v>
      </c>
      <c r="D75" s="278">
        <f t="shared" si="41"/>
        <v>0</v>
      </c>
      <c r="E75" s="278">
        <f t="shared" si="41"/>
        <v>0</v>
      </c>
      <c r="F75" s="278">
        <f t="shared" si="41"/>
        <v>0</v>
      </c>
      <c r="G75" s="278">
        <f t="shared" si="41"/>
        <v>0</v>
      </c>
      <c r="H75" s="278">
        <f t="shared" si="41"/>
        <v>0</v>
      </c>
      <c r="I75" s="278">
        <f t="shared" si="41"/>
        <v>0</v>
      </c>
      <c r="J75" s="278">
        <f t="shared" si="41"/>
        <v>0</v>
      </c>
      <c r="K75" s="278">
        <f t="shared" si="41"/>
        <v>0</v>
      </c>
      <c r="L75" s="278">
        <f t="shared" si="41"/>
        <v>0</v>
      </c>
      <c r="M75" s="278">
        <f t="shared" si="41"/>
        <v>0</v>
      </c>
      <c r="N75" s="278">
        <f t="shared" si="41"/>
        <v>0</v>
      </c>
      <c r="O75" s="278">
        <f t="shared" si="41"/>
        <v>0</v>
      </c>
      <c r="P75" s="278">
        <f t="shared" si="41"/>
        <v>0</v>
      </c>
      <c r="Q75" s="278">
        <f t="shared" si="41"/>
        <v>0</v>
      </c>
      <c r="R75" s="278">
        <f t="shared" si="41"/>
        <v>0</v>
      </c>
      <c r="S75" s="278">
        <f t="shared" si="41"/>
        <v>0</v>
      </c>
      <c r="T75" s="279">
        <f t="shared" si="38"/>
        <v>0</v>
      </c>
      <c r="U75" s="242"/>
      <c r="X75" s="64" t="s">
        <v>19</v>
      </c>
      <c r="Y75" s="125"/>
      <c r="Z75" s="125"/>
      <c r="AA75" s="125"/>
      <c r="AB75" s="125"/>
      <c r="AC75" s="125"/>
      <c r="AD75" s="125"/>
      <c r="AE75" s="125"/>
      <c r="AF75" s="126"/>
      <c r="AG75" s="55"/>
    </row>
    <row r="76" spans="1:33" ht="18" customHeight="1">
      <c r="A76" s="243" t="s">
        <v>55</v>
      </c>
      <c r="B76" s="244"/>
      <c r="C76" s="244"/>
      <c r="D76" s="244"/>
      <c r="E76" s="244"/>
      <c r="F76" s="244"/>
      <c r="G76" s="244"/>
      <c r="H76" s="244"/>
      <c r="I76" s="244"/>
      <c r="J76" s="244"/>
      <c r="K76" s="244"/>
      <c r="L76" s="244"/>
      <c r="M76" s="244"/>
      <c r="N76" s="244"/>
      <c r="O76" s="244"/>
      <c r="P76" s="244"/>
      <c r="Q76" s="244"/>
      <c r="R76" s="244"/>
      <c r="S76" s="244"/>
      <c r="T76" s="245">
        <f t="shared" si="38"/>
        <v>0</v>
      </c>
      <c r="U76" s="242"/>
      <c r="X76" s="65" t="s">
        <v>55</v>
      </c>
      <c r="Y76" s="60"/>
      <c r="Z76" s="60"/>
      <c r="AA76" s="60"/>
      <c r="AB76" s="60"/>
      <c r="AC76" s="60"/>
      <c r="AD76" s="60"/>
      <c r="AE76" s="60"/>
      <c r="AF76" s="72"/>
      <c r="AG76" s="55"/>
    </row>
    <row r="77" spans="1:33" ht="18" customHeight="1">
      <c r="A77" s="243" t="s">
        <v>27</v>
      </c>
      <c r="B77" s="244"/>
      <c r="C77" s="244"/>
      <c r="D77" s="244"/>
      <c r="E77" s="244"/>
      <c r="F77" s="244"/>
      <c r="G77" s="244"/>
      <c r="H77" s="244"/>
      <c r="I77" s="244"/>
      <c r="J77" s="244"/>
      <c r="K77" s="244"/>
      <c r="L77" s="244"/>
      <c r="M77" s="244"/>
      <c r="N77" s="244"/>
      <c r="O77" s="244"/>
      <c r="P77" s="244"/>
      <c r="Q77" s="244"/>
      <c r="R77" s="244"/>
      <c r="S77" s="244"/>
      <c r="T77" s="245">
        <f t="shared" si="38"/>
        <v>0</v>
      </c>
      <c r="U77" s="242"/>
      <c r="X77" s="65" t="s">
        <v>27</v>
      </c>
      <c r="Y77" s="60"/>
      <c r="Z77" s="60"/>
      <c r="AA77" s="60"/>
      <c r="AB77" s="60"/>
      <c r="AC77" s="60"/>
      <c r="AD77" s="60"/>
      <c r="AE77" s="60"/>
      <c r="AF77" s="72"/>
      <c r="AG77" s="55"/>
    </row>
    <row r="78" spans="1:33" ht="18" customHeight="1">
      <c r="A78" s="243" t="s">
        <v>56</v>
      </c>
      <c r="B78" s="244"/>
      <c r="C78" s="244"/>
      <c r="D78" s="244"/>
      <c r="E78" s="244"/>
      <c r="F78" s="244"/>
      <c r="G78" s="244"/>
      <c r="H78" s="244"/>
      <c r="I78" s="244"/>
      <c r="J78" s="244"/>
      <c r="K78" s="244"/>
      <c r="L78" s="244"/>
      <c r="M78" s="244"/>
      <c r="N78" s="244"/>
      <c r="O78" s="244"/>
      <c r="P78" s="244"/>
      <c r="Q78" s="244"/>
      <c r="R78" s="244"/>
      <c r="S78" s="244"/>
      <c r="T78" s="245">
        <f t="shared" si="38"/>
        <v>0</v>
      </c>
      <c r="U78" s="242"/>
      <c r="X78" s="65" t="s">
        <v>56</v>
      </c>
      <c r="Y78" s="60"/>
      <c r="Z78" s="60"/>
      <c r="AA78" s="60"/>
      <c r="AB78" s="60"/>
      <c r="AC78" s="60"/>
      <c r="AD78" s="60"/>
      <c r="AE78" s="60"/>
      <c r="AF78" s="72"/>
      <c r="AG78" s="55"/>
    </row>
    <row r="79" spans="1:33" ht="18" customHeight="1">
      <c r="A79" s="239" t="s">
        <v>45</v>
      </c>
      <c r="B79" s="278">
        <f t="shared" ref="B79:S79" si="42">SUBTOTAL(9,B80:B86)</f>
        <v>0</v>
      </c>
      <c r="C79" s="278">
        <f t="shared" si="42"/>
        <v>0</v>
      </c>
      <c r="D79" s="278">
        <f t="shared" si="42"/>
        <v>0</v>
      </c>
      <c r="E79" s="278">
        <f t="shared" si="42"/>
        <v>0</v>
      </c>
      <c r="F79" s="278">
        <f t="shared" si="42"/>
        <v>0</v>
      </c>
      <c r="G79" s="278">
        <f t="shared" si="42"/>
        <v>0</v>
      </c>
      <c r="H79" s="278">
        <f t="shared" si="42"/>
        <v>0</v>
      </c>
      <c r="I79" s="278">
        <f t="shared" si="42"/>
        <v>0</v>
      </c>
      <c r="J79" s="278">
        <f t="shared" si="42"/>
        <v>0</v>
      </c>
      <c r="K79" s="278">
        <f t="shared" si="42"/>
        <v>0</v>
      </c>
      <c r="L79" s="278">
        <f t="shared" si="42"/>
        <v>0</v>
      </c>
      <c r="M79" s="278">
        <f t="shared" si="42"/>
        <v>0</v>
      </c>
      <c r="N79" s="278">
        <f t="shared" si="42"/>
        <v>0</v>
      </c>
      <c r="O79" s="278">
        <f t="shared" si="42"/>
        <v>0</v>
      </c>
      <c r="P79" s="278">
        <f t="shared" si="42"/>
        <v>0</v>
      </c>
      <c r="Q79" s="278">
        <f t="shared" si="42"/>
        <v>0</v>
      </c>
      <c r="R79" s="278">
        <f t="shared" si="42"/>
        <v>0</v>
      </c>
      <c r="S79" s="278">
        <f t="shared" si="42"/>
        <v>0</v>
      </c>
      <c r="T79" s="279">
        <f t="shared" si="38"/>
        <v>0</v>
      </c>
      <c r="U79" s="242"/>
      <c r="X79" s="64" t="s">
        <v>45</v>
      </c>
      <c r="Y79" s="125"/>
      <c r="Z79" s="125"/>
      <c r="AA79" s="125"/>
      <c r="AB79" s="125"/>
      <c r="AC79" s="125"/>
      <c r="AD79" s="125"/>
      <c r="AE79" s="125"/>
      <c r="AF79" s="126"/>
      <c r="AG79" s="55"/>
    </row>
    <row r="80" spans="1:33" ht="18" customHeight="1">
      <c r="A80" s="243" t="s">
        <v>49</v>
      </c>
      <c r="B80" s="244"/>
      <c r="C80" s="244"/>
      <c r="D80" s="244"/>
      <c r="E80" s="244"/>
      <c r="F80" s="244"/>
      <c r="G80" s="244"/>
      <c r="H80" s="244"/>
      <c r="I80" s="244"/>
      <c r="J80" s="244"/>
      <c r="K80" s="244"/>
      <c r="L80" s="244"/>
      <c r="M80" s="244"/>
      <c r="N80" s="244"/>
      <c r="O80" s="244"/>
      <c r="P80" s="244"/>
      <c r="Q80" s="244"/>
      <c r="R80" s="244"/>
      <c r="S80" s="244"/>
      <c r="T80" s="245">
        <f t="shared" si="38"/>
        <v>0</v>
      </c>
      <c r="U80" s="242"/>
      <c r="X80" s="65" t="s">
        <v>49</v>
      </c>
      <c r="Y80" s="60"/>
      <c r="Z80" s="60"/>
      <c r="AA80" s="60"/>
      <c r="AB80" s="60"/>
      <c r="AC80" s="60"/>
      <c r="AD80" s="60"/>
      <c r="AE80" s="60"/>
      <c r="AF80" s="72"/>
      <c r="AG80" s="55"/>
    </row>
    <row r="81" spans="1:33" ht="18" customHeight="1">
      <c r="A81" s="243" t="s">
        <v>28</v>
      </c>
      <c r="B81" s="244"/>
      <c r="C81" s="244"/>
      <c r="D81" s="244"/>
      <c r="E81" s="244"/>
      <c r="F81" s="244"/>
      <c r="G81" s="244"/>
      <c r="H81" s="244"/>
      <c r="I81" s="244"/>
      <c r="J81" s="244"/>
      <c r="K81" s="244"/>
      <c r="L81" s="244"/>
      <c r="M81" s="244"/>
      <c r="N81" s="244"/>
      <c r="O81" s="244"/>
      <c r="P81" s="244"/>
      <c r="Q81" s="244"/>
      <c r="R81" s="244"/>
      <c r="S81" s="244"/>
      <c r="T81" s="245">
        <f t="shared" si="38"/>
        <v>0</v>
      </c>
      <c r="U81" s="242"/>
      <c r="X81" s="65" t="s">
        <v>28</v>
      </c>
      <c r="Y81" s="60"/>
      <c r="Z81" s="60"/>
      <c r="AA81" s="60"/>
      <c r="AB81" s="60"/>
      <c r="AC81" s="60"/>
      <c r="AD81" s="60"/>
      <c r="AE81" s="60"/>
      <c r="AF81" s="72"/>
      <c r="AG81" s="55"/>
    </row>
    <row r="82" spans="1:33" ht="18" customHeight="1">
      <c r="A82" s="243" t="s">
        <v>30</v>
      </c>
      <c r="B82" s="244"/>
      <c r="C82" s="244"/>
      <c r="D82" s="244"/>
      <c r="E82" s="244"/>
      <c r="F82" s="244"/>
      <c r="G82" s="244"/>
      <c r="H82" s="244"/>
      <c r="I82" s="244"/>
      <c r="J82" s="244"/>
      <c r="K82" s="244"/>
      <c r="L82" s="244"/>
      <c r="M82" s="244"/>
      <c r="N82" s="244"/>
      <c r="O82" s="244"/>
      <c r="P82" s="244"/>
      <c r="Q82" s="244"/>
      <c r="R82" s="244"/>
      <c r="S82" s="244"/>
      <c r="T82" s="245">
        <f t="shared" si="38"/>
        <v>0</v>
      </c>
      <c r="U82" s="242"/>
      <c r="X82" s="65" t="s">
        <v>30</v>
      </c>
      <c r="Y82" s="60"/>
      <c r="Z82" s="60"/>
      <c r="AA82" s="60"/>
      <c r="AB82" s="60"/>
      <c r="AC82" s="60"/>
      <c r="AD82" s="60"/>
      <c r="AE82" s="60"/>
      <c r="AF82" s="72"/>
      <c r="AG82" s="55"/>
    </row>
    <row r="83" spans="1:33" ht="18" customHeight="1">
      <c r="A83" s="243" t="s">
        <v>50</v>
      </c>
      <c r="B83" s="244"/>
      <c r="C83" s="244"/>
      <c r="D83" s="244"/>
      <c r="E83" s="244"/>
      <c r="F83" s="244"/>
      <c r="G83" s="244"/>
      <c r="H83" s="244"/>
      <c r="I83" s="244"/>
      <c r="J83" s="244"/>
      <c r="K83" s="244"/>
      <c r="L83" s="244"/>
      <c r="M83" s="244"/>
      <c r="N83" s="244"/>
      <c r="O83" s="244"/>
      <c r="P83" s="244"/>
      <c r="Q83" s="244"/>
      <c r="R83" s="244"/>
      <c r="S83" s="244"/>
      <c r="T83" s="245">
        <f t="shared" si="38"/>
        <v>0</v>
      </c>
      <c r="U83" s="242"/>
      <c r="X83" s="65" t="s">
        <v>50</v>
      </c>
      <c r="Y83" s="60"/>
      <c r="Z83" s="60"/>
      <c r="AA83" s="60"/>
      <c r="AB83" s="60"/>
      <c r="AC83" s="60"/>
      <c r="AD83" s="60"/>
      <c r="AE83" s="60"/>
      <c r="AF83" s="72"/>
      <c r="AG83" s="55"/>
    </row>
    <row r="84" spans="1:33" ht="18" customHeight="1">
      <c r="A84" s="243" t="s">
        <v>29</v>
      </c>
      <c r="B84" s="244"/>
      <c r="C84" s="244"/>
      <c r="D84" s="244"/>
      <c r="E84" s="244"/>
      <c r="F84" s="244"/>
      <c r="G84" s="244"/>
      <c r="H84" s="244"/>
      <c r="I84" s="244"/>
      <c r="J84" s="244"/>
      <c r="K84" s="244"/>
      <c r="L84" s="244"/>
      <c r="M84" s="244"/>
      <c r="N84" s="244"/>
      <c r="O84" s="244"/>
      <c r="P84" s="244"/>
      <c r="Q84" s="244"/>
      <c r="R84" s="244"/>
      <c r="S84" s="244"/>
      <c r="T84" s="245">
        <f t="shared" si="38"/>
        <v>0</v>
      </c>
      <c r="U84" s="242"/>
      <c r="X84" s="65" t="s">
        <v>29</v>
      </c>
      <c r="Y84" s="60"/>
      <c r="Z84" s="60"/>
      <c r="AA84" s="60"/>
      <c r="AB84" s="60"/>
      <c r="AC84" s="60"/>
      <c r="AD84" s="60"/>
      <c r="AE84" s="60"/>
      <c r="AF84" s="72"/>
      <c r="AG84" s="55"/>
    </row>
    <row r="85" spans="1:33" ht="18" customHeight="1">
      <c r="A85" s="243" t="s">
        <v>51</v>
      </c>
      <c r="B85" s="244"/>
      <c r="C85" s="244"/>
      <c r="D85" s="244"/>
      <c r="E85" s="244"/>
      <c r="F85" s="244"/>
      <c r="G85" s="244"/>
      <c r="H85" s="244"/>
      <c r="I85" s="244"/>
      <c r="J85" s="244"/>
      <c r="K85" s="244"/>
      <c r="L85" s="244"/>
      <c r="M85" s="244"/>
      <c r="N85" s="244"/>
      <c r="O85" s="244"/>
      <c r="P85" s="244"/>
      <c r="Q85" s="244"/>
      <c r="R85" s="244"/>
      <c r="S85" s="244"/>
      <c r="T85" s="245">
        <f t="shared" si="38"/>
        <v>0</v>
      </c>
      <c r="U85" s="242"/>
      <c r="X85" s="65" t="s">
        <v>51</v>
      </c>
      <c r="Y85" s="60"/>
      <c r="Z85" s="60"/>
      <c r="AA85" s="60"/>
      <c r="AB85" s="60"/>
      <c r="AC85" s="60"/>
      <c r="AD85" s="60"/>
      <c r="AE85" s="60"/>
      <c r="AF85" s="72"/>
      <c r="AG85" s="55"/>
    </row>
    <row r="86" spans="1:33" ht="18" customHeight="1">
      <c r="A86" s="243" t="s">
        <v>20</v>
      </c>
      <c r="B86" s="244"/>
      <c r="C86" s="244"/>
      <c r="D86" s="244"/>
      <c r="E86" s="244"/>
      <c r="F86" s="244"/>
      <c r="G86" s="244"/>
      <c r="H86" s="244"/>
      <c r="I86" s="244"/>
      <c r="J86" s="244"/>
      <c r="K86" s="244"/>
      <c r="L86" s="244"/>
      <c r="M86" s="244"/>
      <c r="N86" s="244"/>
      <c r="O86" s="244"/>
      <c r="P86" s="244"/>
      <c r="Q86" s="244"/>
      <c r="R86" s="244"/>
      <c r="S86" s="244"/>
      <c r="T86" s="245">
        <f t="shared" si="38"/>
        <v>0</v>
      </c>
      <c r="U86" s="242"/>
      <c r="X86" s="65" t="s">
        <v>20</v>
      </c>
      <c r="Y86" s="60"/>
      <c r="Z86" s="60"/>
      <c r="AA86" s="60"/>
      <c r="AB86" s="60"/>
      <c r="AC86" s="60"/>
      <c r="AD86" s="60"/>
      <c r="AE86" s="60"/>
      <c r="AF86" s="72"/>
      <c r="AG86" s="55"/>
    </row>
    <row r="87" spans="1:33" ht="18" customHeight="1">
      <c r="A87" s="280" t="s">
        <v>52</v>
      </c>
      <c r="B87" s="281"/>
      <c r="C87" s="281"/>
      <c r="D87" s="281"/>
      <c r="E87" s="281"/>
      <c r="F87" s="281"/>
      <c r="G87" s="281"/>
      <c r="H87" s="281"/>
      <c r="I87" s="281"/>
      <c r="J87" s="281"/>
      <c r="K87" s="281"/>
      <c r="L87" s="281"/>
      <c r="M87" s="281"/>
      <c r="N87" s="281"/>
      <c r="O87" s="281"/>
      <c r="P87" s="281"/>
      <c r="Q87" s="281"/>
      <c r="R87" s="281"/>
      <c r="S87" s="281"/>
      <c r="T87" s="282">
        <f>SUM(B87:S87)</f>
        <v>0</v>
      </c>
      <c r="U87" s="283"/>
      <c r="X87" s="66" t="s">
        <v>52</v>
      </c>
      <c r="Y87" s="127"/>
      <c r="Z87" s="127"/>
      <c r="AA87" s="127"/>
      <c r="AB87" s="127"/>
      <c r="AC87" s="127"/>
      <c r="AD87" s="127"/>
      <c r="AE87" s="127"/>
      <c r="AF87" s="128"/>
      <c r="AG87" s="56"/>
    </row>
    <row r="88" spans="1:33" ht="18" customHeight="1">
      <c r="A88" s="284" t="str">
        <f>IF($B$4="有","一般管理費","")</f>
        <v/>
      </c>
      <c r="B88" s="285"/>
      <c r="C88" s="285"/>
      <c r="D88" s="285"/>
      <c r="E88" s="285"/>
      <c r="F88" s="285"/>
      <c r="G88" s="285"/>
      <c r="H88" s="285"/>
      <c r="I88" s="285"/>
      <c r="J88" s="285"/>
      <c r="K88" s="285"/>
      <c r="L88" s="285"/>
      <c r="M88" s="285"/>
      <c r="N88" s="285"/>
      <c r="O88" s="285"/>
      <c r="P88" s="285"/>
      <c r="Q88" s="285"/>
      <c r="R88" s="285"/>
      <c r="S88" s="285"/>
      <c r="T88" s="282">
        <f>SUM(B88:S88)</f>
        <v>0</v>
      </c>
      <c r="U88" s="286"/>
      <c r="X88" s="104" t="s">
        <v>203</v>
      </c>
      <c r="Y88" s="102"/>
      <c r="Z88" s="102"/>
      <c r="AA88" s="102"/>
      <c r="AB88" s="102"/>
      <c r="AC88" s="102"/>
      <c r="AD88" s="102"/>
      <c r="AE88" s="102"/>
      <c r="AF88" s="128"/>
      <c r="AG88" s="103"/>
    </row>
    <row r="89" spans="1:33" s="2" customFormat="1" ht="18" customHeight="1" thickBot="1">
      <c r="A89" s="287" t="s">
        <v>60</v>
      </c>
      <c r="B89" s="288">
        <f>B68+B87+B88</f>
        <v>0</v>
      </c>
      <c r="C89" s="288">
        <f t="shared" ref="C89:S89" si="43">C68+C87+C88</f>
        <v>0</v>
      </c>
      <c r="D89" s="288">
        <f t="shared" si="43"/>
        <v>0</v>
      </c>
      <c r="E89" s="288">
        <f t="shared" si="43"/>
        <v>0</v>
      </c>
      <c r="F89" s="288">
        <f t="shared" si="43"/>
        <v>0</v>
      </c>
      <c r="G89" s="288">
        <f t="shared" si="43"/>
        <v>0</v>
      </c>
      <c r="H89" s="288">
        <f t="shared" si="43"/>
        <v>0</v>
      </c>
      <c r="I89" s="288">
        <f t="shared" si="43"/>
        <v>0</v>
      </c>
      <c r="J89" s="288">
        <f t="shared" si="43"/>
        <v>0</v>
      </c>
      <c r="K89" s="288">
        <f t="shared" si="43"/>
        <v>0</v>
      </c>
      <c r="L89" s="288">
        <f t="shared" si="43"/>
        <v>0</v>
      </c>
      <c r="M89" s="288">
        <f t="shared" si="43"/>
        <v>0</v>
      </c>
      <c r="N89" s="288">
        <f t="shared" si="43"/>
        <v>0</v>
      </c>
      <c r="O89" s="288">
        <f>O68+O87+O88</f>
        <v>0</v>
      </c>
      <c r="P89" s="288">
        <f t="shared" si="43"/>
        <v>0</v>
      </c>
      <c r="Q89" s="288">
        <f t="shared" si="43"/>
        <v>0</v>
      </c>
      <c r="R89" s="288">
        <f t="shared" si="43"/>
        <v>0</v>
      </c>
      <c r="S89" s="288">
        <f t="shared" si="43"/>
        <v>0</v>
      </c>
      <c r="T89" s="289">
        <f>T68+T87+T88</f>
        <v>0</v>
      </c>
      <c r="U89" s="259"/>
      <c r="X89" s="77" t="s">
        <v>60</v>
      </c>
      <c r="Y89" s="78"/>
      <c r="Z89" s="78"/>
      <c r="AA89" s="78"/>
      <c r="AB89" s="78"/>
      <c r="AC89" s="78"/>
      <c r="AD89" s="78"/>
      <c r="AE89" s="78"/>
      <c r="AF89" s="79"/>
      <c r="AG89" s="58"/>
    </row>
  </sheetData>
  <sheetProtection insertColumns="0" deleteColumns="0"/>
  <protectedRanges>
    <protectedRange sqref="A3 B4:B6 B15:S16 B12:S12 B18:S19 B21:S23 B25:S32 B35:S35 C56:S60 B62:S62 B70:S71 B73:S74 B76:S78 B80:S87 X3 Y4:Y6 Y18:AE19 Y21:AE23 Y25:AE32 Y35:AE35 Y56:AE60 Y62:AE62 Y70:AE71 Y73:AE74 Y76:AE78 Y80:AE87 Y15:AE16 Y12:AE12" name="範囲1"/>
  </protectedRanges>
  <mergeCells count="10">
    <mergeCell ref="AE4:AG4"/>
    <mergeCell ref="AD3:AG3"/>
    <mergeCell ref="B7:U7"/>
    <mergeCell ref="B9:C9"/>
    <mergeCell ref="E9:F9"/>
    <mergeCell ref="B8:U8"/>
    <mergeCell ref="Y7:AG7"/>
    <mergeCell ref="Y8:AG8"/>
    <mergeCell ref="Y9:Z9"/>
    <mergeCell ref="AB9:AC9"/>
  </mergeCells>
  <phoneticPr fontId="7"/>
  <conditionalFormatting sqref="B12:S12">
    <cfRule type="containsBlanks" dxfId="24" priority="61">
      <formula>LEN(TRIM(B12))=0</formula>
    </cfRule>
  </conditionalFormatting>
  <conditionalFormatting sqref="B15:S16">
    <cfRule type="containsBlanks" dxfId="23" priority="60">
      <formula>LEN(TRIM(B15))=0</formula>
    </cfRule>
  </conditionalFormatting>
  <conditionalFormatting sqref="B18:S19 B21:S23">
    <cfRule type="containsBlanks" dxfId="22" priority="45">
      <formula>LEN(TRIM(B18))=0</formula>
    </cfRule>
  </conditionalFormatting>
  <conditionalFormatting sqref="B25:S32">
    <cfRule type="containsBlanks" dxfId="21" priority="43">
      <formula>LEN(TRIM(B25))=0</formula>
    </cfRule>
  </conditionalFormatting>
  <conditionalFormatting sqref="B35:S35 B62:S62 Y62:AE62 B88:S88 Y88:AE88">
    <cfRule type="expression" dxfId="20" priority="71">
      <formula>$B$4="有"</formula>
    </cfRule>
    <cfRule type="notContainsBlanks" dxfId="19" priority="70">
      <formula>LEN(TRIM(B35))&gt;0</formula>
    </cfRule>
  </conditionalFormatting>
  <conditionalFormatting sqref="B38:S38">
    <cfRule type="containsBlanks" dxfId="18" priority="2">
      <formula>LEN(TRIM(B38))=0</formula>
    </cfRule>
  </conditionalFormatting>
  <conditionalFormatting sqref="B44:S46">
    <cfRule type="expression" dxfId="17" priority="9">
      <formula>$B$6="無"</formula>
    </cfRule>
  </conditionalFormatting>
  <conditionalFormatting sqref="B49:S49">
    <cfRule type="containsBlanks" dxfId="16" priority="68">
      <formula>LEN(TRIM(B49))=0</formula>
    </cfRule>
  </conditionalFormatting>
  <conditionalFormatting sqref="B50:S50">
    <cfRule type="containsBlanks" dxfId="15" priority="10">
      <formula>LEN(TRIM(B50))=0</formula>
    </cfRule>
  </conditionalFormatting>
  <conditionalFormatting sqref="B56:S60">
    <cfRule type="containsBlanks" dxfId="14" priority="3">
      <formula>LEN(TRIM(B56))=0</formula>
    </cfRule>
  </conditionalFormatting>
  <conditionalFormatting sqref="B70:S71 B73:S74 B76:S78 B80:S87">
    <cfRule type="containsBlanks" dxfId="13" priority="37">
      <formula>LEN(TRIM(B70))=0</formula>
    </cfRule>
  </conditionalFormatting>
  <conditionalFormatting sqref="B34:T34">
    <cfRule type="expression" dxfId="12" priority="5">
      <formula>B33&gt;B61</formula>
    </cfRule>
  </conditionalFormatting>
  <conditionalFormatting sqref="B41:T41">
    <cfRule type="containsBlanks" dxfId="11" priority="33">
      <formula>LEN(TRIM(B41))=0</formula>
    </cfRule>
  </conditionalFormatting>
  <conditionalFormatting sqref="B7:U8 Y7:AG8 Y41:AE41 Y49:AE49">
    <cfRule type="containsBlanks" dxfId="10" priority="62">
      <formula>LEN(TRIM(B7))=0</formula>
    </cfRule>
  </conditionalFormatting>
  <conditionalFormatting sqref="Y12:AE12">
    <cfRule type="containsBlanks" dxfId="9" priority="31">
      <formula>LEN(TRIM(Y12))=0</formula>
    </cfRule>
  </conditionalFormatting>
  <conditionalFormatting sqref="Y15:AE16">
    <cfRule type="containsBlanks" dxfId="8" priority="30">
      <formula>LEN(TRIM(Y15))=0</formula>
    </cfRule>
  </conditionalFormatting>
  <conditionalFormatting sqref="Y18:AE19 Y21:AE23">
    <cfRule type="containsBlanks" dxfId="7" priority="24">
      <formula>LEN(TRIM(Y18))=0</formula>
    </cfRule>
  </conditionalFormatting>
  <conditionalFormatting sqref="Y25:AE32">
    <cfRule type="containsBlanks" dxfId="6" priority="22">
      <formula>LEN(TRIM(Y25))=0</formula>
    </cfRule>
  </conditionalFormatting>
  <conditionalFormatting sqref="Y35:AE35">
    <cfRule type="expression" dxfId="5" priority="20">
      <formula>$B$4="有"</formula>
    </cfRule>
  </conditionalFormatting>
  <conditionalFormatting sqref="Y38:AE38">
    <cfRule type="containsBlanks" dxfId="4" priority="1">
      <formula>LEN(TRIM(Y38))=0</formula>
    </cfRule>
  </conditionalFormatting>
  <conditionalFormatting sqref="Y56:AE60">
    <cfRule type="containsBlanks" dxfId="3" priority="25">
      <formula>LEN(TRIM(Y56))=0</formula>
    </cfRule>
  </conditionalFormatting>
  <conditionalFormatting sqref="Y70:AE71 Y73:AE74 Y76:AE78 Y80:AE87">
    <cfRule type="containsBlanks" dxfId="2" priority="21">
      <formula>LEN(TRIM(Y70))=0</formula>
    </cfRule>
  </conditionalFormatting>
  <dataValidations count="3">
    <dataValidation type="list" allowBlank="1" showInputMessage="1" showErrorMessage="1" sqref="B4:B6 Y4:Y6" xr:uid="{BECC09F3-1FFA-407D-8736-80D83A5FB51F}">
      <formula1>"有,無"</formula1>
    </dataValidation>
    <dataValidation type="custom" allowBlank="1" showInputMessage="1" showErrorMessage="1" error="B5セル繰越の有無で「無」が選択されています。B5セルの注釈を確認のうえ、B5セルを変更してください。" sqref="B80:S88 Y70:AE71 Y76:AE78 Y73:AE74 Y80:AE88 B73:S74 B76:S78 B70:S71" xr:uid="{9D7ABE62-B1F1-4A8F-A57F-1E085B0D6F3C}">
      <formula1>$B$5="有"</formula1>
    </dataValidation>
    <dataValidation type="custom" allowBlank="1" showInputMessage="1" showErrorMessage="1" error="B6セル61日ルール適用の有無で「無」が選択されています。61日ルール適用「有」の場合のみ入力可となりますので、B6セルを変更してください。" sqref="B49:S51" xr:uid="{25F7D96D-2D18-478F-8B3B-437F40CA8B5E}">
      <formula1>$B$6="有"</formula1>
    </dataValidation>
  </dataValidations>
  <pageMargins left="0.31496062992125984" right="0.31496062992125984" top="0.74803149606299213" bottom="0.74803149606299213" header="0.31496062992125984" footer="0.31496062992125984"/>
  <pageSetup paperSize="9" scale="58" fitToHeight="0" orientation="landscape" r:id="rId1"/>
  <headerFooter>
    <oddFooter>&amp;C&amp;P</oddFooter>
  </headerFooter>
  <rowBreaks count="1" manualBreakCount="1">
    <brk id="47" max="21" man="1"/>
  </rowBreaks>
  <colBreaks count="1" manualBreakCount="1">
    <brk id="22" max="78" man="1"/>
  </colBreaks>
  <ignoredErrors>
    <ignoredError sqref="B24 C24:H24 B55:H55" formulaRange="1"/>
  </ignoredError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EA972-4796-4385-A5FF-D87DB9C25E94}">
  <sheetPr>
    <tabColor theme="0"/>
  </sheetPr>
  <dimension ref="A1:R47"/>
  <sheetViews>
    <sheetView topLeftCell="A13" zoomScale="90" zoomScaleNormal="90" zoomScaleSheetLayoutView="90" zoomScalePageLayoutView="80" workbookViewId="0">
      <selection activeCell="P5" sqref="P5"/>
    </sheetView>
  </sheetViews>
  <sheetFormatPr defaultColWidth="9" defaultRowHeight="12"/>
  <cols>
    <col min="1" max="1" width="13" style="86" customWidth="1"/>
    <col min="2" max="2" width="31.75" style="86" customWidth="1"/>
    <col min="3" max="3" width="4.125" style="86" customWidth="1"/>
    <col min="4" max="4" width="15.625" style="86" customWidth="1"/>
    <col min="5" max="5" width="27.25" style="86" customWidth="1"/>
    <col min="6" max="6" width="19.25" style="86" customWidth="1"/>
    <col min="7" max="7" width="16.125" style="86" customWidth="1"/>
    <col min="8" max="8" width="3.125" style="86" customWidth="1"/>
    <col min="9" max="9" width="13" style="86" customWidth="1"/>
    <col min="10" max="10" width="21.125" style="86" customWidth="1"/>
    <col min="11" max="11" width="4.125" style="86" customWidth="1"/>
    <col min="12" max="12" width="15.625" style="86" customWidth="1"/>
    <col min="13" max="13" width="27.25" style="86" customWidth="1"/>
    <col min="14" max="14" width="17" style="86" customWidth="1"/>
    <col min="15" max="15" width="16.125" style="86" customWidth="1"/>
    <col min="16" max="16384" width="9" style="86"/>
  </cols>
  <sheetData>
    <row r="1" spans="1:18" ht="18" customHeight="1"/>
    <row r="2" spans="1:18" s="84" customFormat="1" ht="13.5" customHeight="1">
      <c r="F2" s="435"/>
      <c r="G2" s="436" t="str">
        <f>'実績報告書① '!$I$2&amp;'実績報告書① '!$J$2</f>
        <v>e-Rad課題ID：</v>
      </c>
      <c r="J2" s="435"/>
      <c r="K2" s="435"/>
      <c r="L2" s="435"/>
      <c r="M2" s="518" t="s">
        <v>178</v>
      </c>
      <c r="N2" s="518"/>
      <c r="O2" s="518"/>
      <c r="P2" s="13"/>
      <c r="Q2" s="13"/>
      <c r="R2" s="13"/>
    </row>
    <row r="3" spans="1:18">
      <c r="F3" s="525" t="str">
        <f>'実績報告書① '!$I$4&amp;'実績報告書① '!$J$4</f>
        <v>研究課題番号：</v>
      </c>
      <c r="G3" s="525"/>
      <c r="M3" s="526" t="s">
        <v>226</v>
      </c>
      <c r="N3" s="526"/>
      <c r="O3" s="526"/>
    </row>
    <row r="4" spans="1:18" ht="18" customHeight="1">
      <c r="A4" s="85" t="s">
        <v>65</v>
      </c>
      <c r="B4" s="519" t="str">
        <f>SUBSTITUTE('実績報告書① '!B31,"","")</f>
        <v/>
      </c>
      <c r="C4" s="519"/>
      <c r="D4" s="519"/>
      <c r="E4" s="519"/>
      <c r="G4" s="438" t="s">
        <v>263</v>
      </c>
      <c r="I4" s="85" t="s">
        <v>65</v>
      </c>
      <c r="J4" s="521" t="s">
        <v>195</v>
      </c>
      <c r="K4" s="521"/>
      <c r="L4" s="521"/>
      <c r="M4" s="521"/>
      <c r="O4" s="437" t="s">
        <v>262</v>
      </c>
    </row>
    <row r="5" spans="1:18" ht="15.75" customHeight="1">
      <c r="G5" s="87"/>
      <c r="O5" s="87"/>
    </row>
    <row r="6" spans="1:18" ht="15.75">
      <c r="A6" s="520" t="s">
        <v>66</v>
      </c>
      <c r="B6" s="520"/>
      <c r="C6" s="520"/>
      <c r="D6" s="520"/>
      <c r="E6" s="520"/>
      <c r="F6" s="520"/>
      <c r="G6" s="520"/>
      <c r="I6" s="520" t="s">
        <v>66</v>
      </c>
      <c r="J6" s="520"/>
      <c r="K6" s="520"/>
      <c r="L6" s="520"/>
      <c r="M6" s="520"/>
      <c r="N6" s="520"/>
      <c r="O6" s="520"/>
    </row>
    <row r="7" spans="1:18" ht="12.75" thickBot="1"/>
    <row r="8" spans="1:18" s="91" customFormat="1" ht="62.25" customHeight="1" thickBot="1">
      <c r="A8" s="88" t="s">
        <v>67</v>
      </c>
      <c r="B8" s="89" t="s">
        <v>68</v>
      </c>
      <c r="C8" s="89" t="s">
        <v>69</v>
      </c>
      <c r="D8" s="89" t="s">
        <v>70</v>
      </c>
      <c r="E8" s="89" t="s">
        <v>71</v>
      </c>
      <c r="F8" s="89" t="s">
        <v>72</v>
      </c>
      <c r="G8" s="90" t="s">
        <v>73</v>
      </c>
      <c r="I8" s="88" t="s">
        <v>67</v>
      </c>
      <c r="J8" s="89" t="s">
        <v>68</v>
      </c>
      <c r="K8" s="89" t="s">
        <v>69</v>
      </c>
      <c r="L8" s="89" t="s">
        <v>70</v>
      </c>
      <c r="M8" s="89" t="s">
        <v>71</v>
      </c>
      <c r="N8" s="89" t="s">
        <v>72</v>
      </c>
      <c r="O8" s="90" t="s">
        <v>73</v>
      </c>
    </row>
    <row r="9" spans="1:18" s="92" customFormat="1" ht="27" customHeight="1">
      <c r="A9" s="218"/>
      <c r="B9" s="218"/>
      <c r="C9" s="219"/>
      <c r="D9" s="218"/>
      <c r="E9" s="218"/>
      <c r="F9" s="218"/>
      <c r="G9" s="218"/>
      <c r="I9" s="216" t="s">
        <v>74</v>
      </c>
      <c r="J9" s="216" t="s">
        <v>75</v>
      </c>
      <c r="K9" s="217" t="s">
        <v>76</v>
      </c>
      <c r="L9" s="216" t="s">
        <v>77</v>
      </c>
      <c r="M9" s="216" t="s">
        <v>208</v>
      </c>
      <c r="N9" s="216" t="s">
        <v>200</v>
      </c>
      <c r="O9" s="216" t="s">
        <v>79</v>
      </c>
    </row>
    <row r="10" spans="1:18" s="92" customFormat="1" ht="27" customHeight="1">
      <c r="A10" s="218"/>
      <c r="B10" s="218"/>
      <c r="C10" s="219"/>
      <c r="D10" s="218"/>
      <c r="E10" s="218"/>
      <c r="F10" s="218"/>
      <c r="G10" s="218"/>
      <c r="I10" s="216" t="s">
        <v>74</v>
      </c>
      <c r="J10" s="216" t="s">
        <v>75</v>
      </c>
      <c r="K10" s="217" t="s">
        <v>199</v>
      </c>
      <c r="L10" s="216" t="s">
        <v>78</v>
      </c>
      <c r="M10" s="216" t="s">
        <v>209</v>
      </c>
      <c r="N10" s="216" t="s">
        <v>201</v>
      </c>
      <c r="O10" s="216" t="s">
        <v>80</v>
      </c>
    </row>
    <row r="11" spans="1:18" s="92" customFormat="1" ht="27" customHeight="1">
      <c r="A11" s="218"/>
      <c r="B11" s="218"/>
      <c r="C11" s="219"/>
      <c r="D11" s="218"/>
      <c r="E11" s="218"/>
      <c r="F11" s="218"/>
      <c r="G11" s="218"/>
      <c r="I11" s="216" t="s">
        <v>74</v>
      </c>
      <c r="J11" s="216" t="s">
        <v>75</v>
      </c>
      <c r="K11" s="217"/>
      <c r="L11" s="216" t="s">
        <v>78</v>
      </c>
      <c r="M11" s="216" t="s">
        <v>209</v>
      </c>
      <c r="N11" s="216" t="s">
        <v>201</v>
      </c>
      <c r="O11" s="216" t="s">
        <v>81</v>
      </c>
    </row>
    <row r="12" spans="1:18" s="92" customFormat="1" ht="27" customHeight="1">
      <c r="A12" s="218"/>
      <c r="B12" s="218"/>
      <c r="C12" s="219"/>
      <c r="D12" s="218"/>
      <c r="E12" s="218"/>
      <c r="F12" s="218"/>
      <c r="G12" s="218"/>
      <c r="I12" s="216" t="s">
        <v>74</v>
      </c>
      <c r="J12" s="216" t="s">
        <v>75</v>
      </c>
      <c r="K12" s="217" t="s">
        <v>198</v>
      </c>
      <c r="L12" s="216" t="s">
        <v>78</v>
      </c>
      <c r="M12" s="216" t="s">
        <v>209</v>
      </c>
      <c r="N12" s="216" t="s">
        <v>201</v>
      </c>
      <c r="O12" s="216" t="s">
        <v>82</v>
      </c>
    </row>
    <row r="13" spans="1:18" s="93" customFormat="1" ht="27" customHeight="1">
      <c r="A13" s="218"/>
      <c r="B13" s="218"/>
      <c r="C13" s="219"/>
      <c r="D13" s="218"/>
      <c r="E13" s="218"/>
      <c r="F13" s="218"/>
      <c r="G13" s="218"/>
      <c r="I13" s="216" t="s">
        <v>74</v>
      </c>
      <c r="J13" s="216" t="s">
        <v>75</v>
      </c>
      <c r="K13" s="217" t="s">
        <v>197</v>
      </c>
      <c r="L13" s="216" t="s">
        <v>78</v>
      </c>
      <c r="M13" s="216" t="s">
        <v>196</v>
      </c>
      <c r="N13" s="216" t="s">
        <v>201</v>
      </c>
      <c r="O13" s="216"/>
    </row>
    <row r="14" spans="1:18" s="93" customFormat="1" ht="27" customHeight="1">
      <c r="A14" s="218"/>
      <c r="B14" s="218"/>
      <c r="C14" s="219"/>
      <c r="D14" s="218"/>
      <c r="E14" s="218"/>
      <c r="F14" s="218"/>
      <c r="G14" s="218"/>
      <c r="I14" s="220"/>
      <c r="J14" s="220"/>
      <c r="K14" s="221"/>
      <c r="L14" s="220"/>
      <c r="M14" s="220"/>
      <c r="N14" s="220"/>
      <c r="O14" s="220"/>
    </row>
    <row r="15" spans="1:18" s="93" customFormat="1" ht="27" customHeight="1">
      <c r="A15" s="218"/>
      <c r="B15" s="218"/>
      <c r="C15" s="219"/>
      <c r="D15" s="218"/>
      <c r="E15" s="218"/>
      <c r="F15" s="218"/>
      <c r="G15" s="218"/>
      <c r="I15" s="222"/>
      <c r="J15" s="222"/>
      <c r="K15" s="223"/>
      <c r="L15" s="222"/>
      <c r="M15" s="222"/>
      <c r="N15" s="222"/>
      <c r="O15" s="222"/>
    </row>
    <row r="16" spans="1:18" s="93" customFormat="1" ht="27" customHeight="1">
      <c r="A16" s="218"/>
      <c r="B16" s="218"/>
      <c r="C16" s="219"/>
      <c r="D16" s="218"/>
      <c r="E16" s="218"/>
      <c r="F16" s="218"/>
      <c r="G16" s="218"/>
      <c r="H16" s="94"/>
      <c r="I16" s="517"/>
      <c r="J16" s="517"/>
      <c r="K16" s="517"/>
      <c r="L16" s="517"/>
      <c r="M16" s="517"/>
      <c r="N16" s="517"/>
      <c r="O16" s="517"/>
    </row>
    <row r="17" spans="1:15" s="93" customFormat="1" ht="27" customHeight="1">
      <c r="A17" s="218"/>
      <c r="B17" s="218"/>
      <c r="C17" s="219"/>
      <c r="D17" s="218"/>
      <c r="E17" s="218"/>
      <c r="F17" s="218"/>
      <c r="G17" s="218"/>
      <c r="H17" s="91"/>
      <c r="I17" s="522"/>
      <c r="J17" s="522"/>
      <c r="K17" s="522"/>
      <c r="L17" s="522"/>
      <c r="M17" s="522"/>
      <c r="N17" s="522"/>
      <c r="O17" s="522"/>
    </row>
    <row r="18" spans="1:15" s="93" customFormat="1" ht="27" customHeight="1">
      <c r="A18" s="218"/>
      <c r="B18" s="218"/>
      <c r="C18" s="219"/>
      <c r="D18" s="218"/>
      <c r="E18" s="218"/>
      <c r="F18" s="218"/>
      <c r="G18" s="218"/>
      <c r="H18" s="94"/>
      <c r="I18" s="517" t="s">
        <v>250</v>
      </c>
      <c r="J18" s="517"/>
      <c r="K18" s="517"/>
      <c r="L18" s="517"/>
      <c r="M18" s="517"/>
      <c r="N18" s="517"/>
      <c r="O18" s="517"/>
    </row>
    <row r="19" spans="1:15" s="91" customFormat="1" ht="27" customHeight="1">
      <c r="A19" s="218"/>
      <c r="B19" s="218"/>
      <c r="C19" s="219"/>
      <c r="D19" s="218"/>
      <c r="E19" s="218"/>
      <c r="F19" s="218"/>
      <c r="G19" s="218"/>
      <c r="I19" s="522" t="s">
        <v>251</v>
      </c>
      <c r="J19" s="522"/>
      <c r="K19" s="522"/>
      <c r="L19" s="522"/>
      <c r="M19" s="522"/>
      <c r="N19" s="522"/>
      <c r="O19" s="522"/>
    </row>
    <row r="20" spans="1:15" s="95" customFormat="1" ht="27" customHeight="1">
      <c r="A20" s="218"/>
      <c r="B20" s="218"/>
      <c r="C20" s="219"/>
      <c r="D20" s="218"/>
      <c r="E20" s="218"/>
      <c r="F20" s="218"/>
      <c r="G20" s="218"/>
      <c r="I20" s="523" t="s">
        <v>252</v>
      </c>
      <c r="J20" s="523"/>
      <c r="K20" s="523"/>
      <c r="L20" s="523"/>
      <c r="M20" s="523"/>
      <c r="N20" s="523"/>
      <c r="O20" s="523"/>
    </row>
    <row r="21" spans="1:15" s="95" customFormat="1" ht="27" customHeight="1">
      <c r="A21" s="218"/>
      <c r="B21" s="218"/>
      <c r="C21" s="219"/>
      <c r="D21" s="218"/>
      <c r="E21" s="218"/>
      <c r="F21" s="218"/>
      <c r="G21" s="218"/>
      <c r="I21" s="524" t="s">
        <v>253</v>
      </c>
      <c r="J21" s="524"/>
      <c r="K21" s="524"/>
      <c r="L21" s="524"/>
      <c r="M21" s="524"/>
      <c r="N21" s="524"/>
      <c r="O21" s="524"/>
    </row>
    <row r="22" spans="1:15" s="95" customFormat="1" ht="27" customHeight="1">
      <c r="A22" s="218"/>
      <c r="B22" s="218"/>
      <c r="C22" s="219"/>
      <c r="D22" s="218"/>
      <c r="E22" s="218"/>
      <c r="F22" s="218"/>
      <c r="G22" s="218"/>
      <c r="I22" s="517" t="s">
        <v>254</v>
      </c>
      <c r="J22" s="517"/>
      <c r="K22" s="517"/>
      <c r="L22" s="517"/>
      <c r="M22" s="517"/>
      <c r="N22" s="517"/>
      <c r="O22" s="517"/>
    </row>
    <row r="23" spans="1:15" s="95" customFormat="1" ht="27" customHeight="1">
      <c r="A23" s="218"/>
      <c r="B23" s="218"/>
      <c r="C23" s="219"/>
      <c r="D23" s="218"/>
      <c r="E23" s="218"/>
      <c r="F23" s="218"/>
      <c r="G23" s="218"/>
      <c r="I23" s="517" t="s">
        <v>255</v>
      </c>
      <c r="J23" s="517"/>
      <c r="K23" s="517"/>
      <c r="L23" s="517"/>
      <c r="M23" s="517"/>
      <c r="N23" s="517"/>
      <c r="O23" s="517"/>
    </row>
    <row r="24" spans="1:15" s="95" customFormat="1" ht="27" customHeight="1">
      <c r="A24" s="218"/>
      <c r="B24" s="218"/>
      <c r="C24" s="219"/>
      <c r="D24" s="218"/>
      <c r="E24" s="218"/>
      <c r="F24" s="218"/>
      <c r="G24" s="218"/>
      <c r="I24" s="523" t="s">
        <v>256</v>
      </c>
      <c r="J24" s="523"/>
      <c r="K24" s="523"/>
      <c r="L24" s="523"/>
      <c r="M24" s="523"/>
      <c r="N24" s="523"/>
      <c r="O24" s="523"/>
    </row>
    <row r="25" spans="1:15" s="95" customFormat="1" ht="27" customHeight="1">
      <c r="A25" s="218"/>
      <c r="B25" s="218"/>
      <c r="C25" s="219"/>
      <c r="D25" s="218"/>
      <c r="E25" s="218"/>
      <c r="F25" s="218"/>
      <c r="G25" s="218"/>
      <c r="I25" s="527" t="s">
        <v>257</v>
      </c>
      <c r="J25" s="527"/>
      <c r="K25" s="527"/>
      <c r="L25" s="527"/>
      <c r="M25" s="527"/>
      <c r="N25" s="527"/>
      <c r="O25" s="527"/>
    </row>
    <row r="26" spans="1:15" s="95" customFormat="1" ht="27" customHeight="1">
      <c r="A26" s="218"/>
      <c r="B26" s="218"/>
      <c r="C26" s="219"/>
      <c r="D26" s="218"/>
      <c r="E26" s="218"/>
      <c r="F26" s="218"/>
      <c r="G26" s="218"/>
      <c r="I26" s="528" t="s">
        <v>258</v>
      </c>
      <c r="J26" s="529"/>
      <c r="K26" s="529"/>
      <c r="L26" s="529"/>
      <c r="M26" s="529"/>
      <c r="N26" s="529"/>
      <c r="O26" s="529"/>
    </row>
    <row r="27" spans="1:15" s="95" customFormat="1" ht="27" customHeight="1">
      <c r="A27" s="218"/>
      <c r="B27" s="218"/>
      <c r="C27" s="219"/>
      <c r="D27" s="218"/>
      <c r="E27" s="218"/>
      <c r="F27" s="218"/>
      <c r="G27" s="218"/>
      <c r="I27" s="517" t="s">
        <v>259</v>
      </c>
      <c r="J27" s="530"/>
      <c r="K27" s="530"/>
      <c r="L27" s="530"/>
      <c r="M27" s="530"/>
      <c r="N27" s="530"/>
      <c r="O27" s="530"/>
    </row>
    <row r="28" spans="1:15" s="95" customFormat="1" ht="27" customHeight="1">
      <c r="A28" s="218"/>
      <c r="B28" s="218"/>
      <c r="C28" s="219"/>
      <c r="D28" s="218"/>
      <c r="E28" s="218"/>
      <c r="F28" s="218"/>
      <c r="G28" s="218"/>
      <c r="I28" s="524" t="s">
        <v>260</v>
      </c>
      <c r="J28" s="524"/>
      <c r="K28" s="524"/>
      <c r="L28" s="524"/>
      <c r="M28" s="524"/>
      <c r="N28" s="524"/>
      <c r="O28" s="524"/>
    </row>
    <row r="29" spans="1:15" s="95" customFormat="1" ht="27" customHeight="1">
      <c r="A29" s="218"/>
      <c r="B29" s="218"/>
      <c r="C29" s="219"/>
      <c r="D29" s="218"/>
      <c r="E29" s="218"/>
      <c r="F29" s="218"/>
      <c r="G29" s="218"/>
      <c r="I29" s="524" t="s">
        <v>261</v>
      </c>
      <c r="J29" s="524"/>
      <c r="K29" s="524"/>
      <c r="L29" s="524"/>
      <c r="M29" s="524"/>
      <c r="N29" s="524"/>
      <c r="O29" s="524"/>
    </row>
    <row r="30" spans="1:15" s="95" customFormat="1" ht="27" customHeight="1">
      <c r="A30" s="218"/>
      <c r="B30" s="218"/>
      <c r="C30" s="219"/>
      <c r="D30" s="218"/>
      <c r="E30" s="218"/>
      <c r="F30" s="218"/>
      <c r="G30" s="218"/>
      <c r="I30" s="86"/>
      <c r="J30" s="86"/>
      <c r="K30" s="86"/>
      <c r="L30" s="86"/>
      <c r="M30" s="86"/>
      <c r="N30" s="86"/>
      <c r="O30" s="86"/>
    </row>
    <row r="31" spans="1:15" s="95" customFormat="1" ht="27" customHeight="1">
      <c r="A31" s="218"/>
      <c r="B31" s="218"/>
      <c r="C31" s="219"/>
      <c r="D31" s="218"/>
      <c r="E31" s="218"/>
      <c r="F31" s="218"/>
      <c r="G31" s="218"/>
      <c r="I31" s="86"/>
      <c r="J31" s="86"/>
      <c r="K31" s="86"/>
      <c r="L31" s="86"/>
      <c r="M31" s="86"/>
      <c r="N31" s="86"/>
      <c r="O31" s="86"/>
    </row>
    <row r="32" spans="1:15" s="95" customFormat="1" ht="27" customHeight="1">
      <c r="A32" s="218"/>
      <c r="B32" s="218"/>
      <c r="C32" s="219"/>
      <c r="D32" s="218"/>
      <c r="E32" s="218"/>
      <c r="F32" s="218"/>
      <c r="G32" s="218"/>
      <c r="I32" s="86"/>
      <c r="J32" s="86"/>
      <c r="K32" s="86"/>
      <c r="L32" s="86"/>
      <c r="M32" s="86"/>
      <c r="N32" s="86"/>
      <c r="O32" s="86"/>
    </row>
    <row r="33" spans="1:15" s="95" customFormat="1" ht="27" customHeight="1">
      <c r="A33" s="218"/>
      <c r="B33" s="218"/>
      <c r="C33" s="219"/>
      <c r="D33" s="218"/>
      <c r="E33" s="218"/>
      <c r="F33" s="218"/>
      <c r="G33" s="218"/>
      <c r="I33" s="86"/>
      <c r="J33" s="86"/>
      <c r="K33" s="86"/>
      <c r="L33" s="86"/>
      <c r="M33" s="86"/>
      <c r="N33" s="86"/>
      <c r="O33" s="86"/>
    </row>
    <row r="34" spans="1:15" s="95" customFormat="1" ht="27" customHeight="1">
      <c r="A34" s="218"/>
      <c r="B34" s="218"/>
      <c r="C34" s="219"/>
      <c r="D34" s="218"/>
      <c r="E34" s="218"/>
      <c r="F34" s="218"/>
      <c r="G34" s="218"/>
      <c r="I34" s="86"/>
      <c r="J34" s="86"/>
      <c r="K34" s="86"/>
      <c r="L34" s="86"/>
      <c r="M34" s="86"/>
      <c r="N34" s="86"/>
      <c r="O34" s="86"/>
    </row>
    <row r="35" spans="1:15" s="95" customFormat="1" ht="27" customHeight="1">
      <c r="A35" s="218"/>
      <c r="B35" s="218"/>
      <c r="C35" s="219"/>
      <c r="D35" s="218"/>
      <c r="E35" s="218"/>
      <c r="F35" s="218"/>
      <c r="G35" s="218"/>
      <c r="I35" s="86"/>
      <c r="J35" s="86"/>
      <c r="K35" s="86"/>
      <c r="L35" s="86"/>
      <c r="M35" s="86"/>
      <c r="N35" s="86"/>
      <c r="O35" s="86"/>
    </row>
    <row r="36" spans="1:15" s="95" customFormat="1" ht="27" customHeight="1">
      <c r="A36" s="218"/>
      <c r="B36" s="218"/>
      <c r="C36" s="219"/>
      <c r="D36" s="218"/>
      <c r="E36" s="218"/>
      <c r="F36" s="218"/>
      <c r="G36" s="218"/>
      <c r="I36" s="86"/>
      <c r="J36" s="86"/>
      <c r="K36" s="86"/>
      <c r="L36" s="86"/>
      <c r="M36" s="86"/>
      <c r="N36" s="86"/>
      <c r="O36" s="86"/>
    </row>
    <row r="37" spans="1:15" s="95" customFormat="1" ht="27" customHeight="1">
      <c r="A37" s="96"/>
      <c r="B37" s="97"/>
      <c r="C37" s="97"/>
      <c r="D37" s="97"/>
      <c r="E37" s="97"/>
      <c r="F37" s="97"/>
      <c r="G37" s="86"/>
      <c r="I37" s="86"/>
      <c r="J37" s="86"/>
      <c r="K37" s="86"/>
      <c r="L37" s="86"/>
      <c r="M37" s="86"/>
      <c r="N37" s="86"/>
      <c r="O37" s="86"/>
    </row>
    <row r="38" spans="1:15" s="95" customFormat="1" ht="27" customHeight="1">
      <c r="A38" s="97"/>
      <c r="B38" s="97"/>
      <c r="C38" s="97"/>
      <c r="D38" s="97"/>
      <c r="E38" s="97"/>
      <c r="F38" s="97"/>
      <c r="G38" s="86"/>
      <c r="I38" s="86"/>
      <c r="J38" s="86"/>
      <c r="K38" s="86"/>
      <c r="L38" s="86"/>
      <c r="M38" s="86"/>
      <c r="N38" s="86"/>
      <c r="O38" s="86"/>
    </row>
    <row r="39" spans="1:15" s="95" customFormat="1" ht="27" customHeight="1">
      <c r="A39" s="97"/>
      <c r="B39" s="97"/>
      <c r="C39" s="97"/>
      <c r="D39" s="97"/>
      <c r="E39" s="97"/>
      <c r="F39" s="97"/>
      <c r="G39" s="86"/>
      <c r="I39" s="86"/>
      <c r="J39" s="86"/>
      <c r="K39" s="86"/>
      <c r="L39" s="86"/>
      <c r="M39" s="86"/>
      <c r="N39" s="86"/>
      <c r="O39" s="86"/>
    </row>
    <row r="40" spans="1:15" s="95" customFormat="1" ht="27" customHeight="1">
      <c r="A40" s="97"/>
      <c r="B40" s="97"/>
      <c r="C40" s="97"/>
      <c r="D40" s="97"/>
      <c r="E40" s="97"/>
      <c r="F40" s="97"/>
      <c r="G40" s="86"/>
      <c r="I40" s="86"/>
      <c r="J40" s="86"/>
      <c r="K40" s="86"/>
      <c r="L40" s="86"/>
      <c r="M40" s="86"/>
      <c r="N40" s="86"/>
      <c r="O40" s="86"/>
    </row>
    <row r="41" spans="1:15" s="95" customFormat="1" ht="27" customHeight="1">
      <c r="A41" s="86"/>
      <c r="B41" s="86"/>
      <c r="C41" s="86"/>
      <c r="D41" s="86"/>
      <c r="E41" s="86"/>
      <c r="F41" s="86"/>
      <c r="G41" s="86"/>
      <c r="I41" s="86"/>
      <c r="J41" s="86"/>
      <c r="K41" s="86"/>
      <c r="L41" s="86"/>
      <c r="M41" s="86"/>
      <c r="N41" s="86"/>
      <c r="O41" s="86"/>
    </row>
    <row r="42" spans="1:15" s="95" customFormat="1" ht="27" customHeight="1">
      <c r="A42" s="86"/>
      <c r="B42" s="86"/>
      <c r="C42" s="86"/>
      <c r="D42" s="86"/>
      <c r="E42" s="86"/>
      <c r="F42" s="86"/>
      <c r="G42" s="86"/>
      <c r="I42" s="86"/>
      <c r="J42" s="86"/>
      <c r="K42" s="86"/>
      <c r="L42" s="86"/>
      <c r="M42" s="86"/>
      <c r="N42" s="86"/>
      <c r="O42" s="86"/>
    </row>
    <row r="43" spans="1:15" s="95" customFormat="1" ht="27" customHeight="1">
      <c r="A43" s="86"/>
      <c r="B43" s="86"/>
      <c r="C43" s="86"/>
      <c r="D43" s="86"/>
      <c r="E43" s="86"/>
      <c r="F43" s="86"/>
      <c r="G43" s="86"/>
      <c r="I43" s="86"/>
      <c r="J43" s="86"/>
      <c r="K43" s="86"/>
      <c r="L43" s="86"/>
      <c r="M43" s="86"/>
      <c r="N43" s="86"/>
      <c r="O43" s="86"/>
    </row>
    <row r="44" spans="1:15" s="95" customFormat="1" ht="27" customHeight="1">
      <c r="A44" s="86"/>
      <c r="B44" s="86"/>
      <c r="C44" s="86"/>
      <c r="D44" s="86"/>
      <c r="E44" s="86"/>
      <c r="F44" s="86"/>
      <c r="G44" s="86"/>
      <c r="I44" s="86"/>
      <c r="J44" s="86"/>
      <c r="K44" s="86"/>
      <c r="L44" s="86"/>
      <c r="M44" s="86"/>
      <c r="N44" s="86"/>
      <c r="O44" s="86"/>
    </row>
    <row r="45" spans="1:15" s="95" customFormat="1" ht="27" customHeight="1">
      <c r="A45" s="86"/>
      <c r="B45" s="86"/>
      <c r="C45" s="86"/>
      <c r="D45" s="86"/>
      <c r="E45" s="86"/>
      <c r="F45" s="86"/>
      <c r="G45" s="86"/>
      <c r="I45" s="86"/>
      <c r="J45" s="86"/>
      <c r="K45" s="86"/>
      <c r="L45" s="86"/>
      <c r="M45" s="86"/>
      <c r="N45" s="86"/>
      <c r="O45" s="86"/>
    </row>
    <row r="46" spans="1:15" s="95" customFormat="1" ht="27" customHeight="1">
      <c r="A46" s="86"/>
      <c r="B46" s="86"/>
      <c r="C46" s="86"/>
      <c r="D46" s="86"/>
      <c r="E46" s="86"/>
      <c r="F46" s="86"/>
      <c r="G46" s="86"/>
      <c r="I46" s="86"/>
      <c r="J46" s="86"/>
      <c r="K46" s="86"/>
      <c r="L46" s="86"/>
      <c r="M46" s="86"/>
      <c r="N46" s="86"/>
      <c r="O46" s="86"/>
    </row>
    <row r="47" spans="1:15" s="95" customFormat="1" ht="27" customHeight="1">
      <c r="A47" s="86"/>
      <c r="B47" s="86"/>
      <c r="C47" s="86"/>
      <c r="D47" s="86"/>
      <c r="E47" s="86"/>
      <c r="F47" s="86"/>
      <c r="G47" s="86"/>
      <c r="I47" s="86"/>
      <c r="J47" s="86"/>
      <c r="K47" s="86"/>
      <c r="L47" s="86"/>
      <c r="M47" s="86"/>
      <c r="N47" s="86"/>
      <c r="O47" s="86"/>
    </row>
  </sheetData>
  <mergeCells count="21">
    <mergeCell ref="I28:O28"/>
    <mergeCell ref="I29:O29"/>
    <mergeCell ref="I23:O23"/>
    <mergeCell ref="I24:O24"/>
    <mergeCell ref="I25:O25"/>
    <mergeCell ref="I26:O26"/>
    <mergeCell ref="I27:O27"/>
    <mergeCell ref="I22:O22"/>
    <mergeCell ref="M2:O2"/>
    <mergeCell ref="B4:E4"/>
    <mergeCell ref="A6:G6"/>
    <mergeCell ref="J4:M4"/>
    <mergeCell ref="I6:O6"/>
    <mergeCell ref="I16:O16"/>
    <mergeCell ref="I17:O17"/>
    <mergeCell ref="I19:O19"/>
    <mergeCell ref="I20:O20"/>
    <mergeCell ref="I21:O21"/>
    <mergeCell ref="F3:G3"/>
    <mergeCell ref="M3:O3"/>
    <mergeCell ref="I18:O18"/>
  </mergeCells>
  <phoneticPr fontId="7"/>
  <conditionalFormatting sqref="G4">
    <cfRule type="containsText" dxfId="1" priority="1" operator="containsText" text="令和　年　月　日">
      <formula>NOT(ISERROR(SEARCH("令和　年　月　日",G4)))</formula>
    </cfRule>
  </conditionalFormatting>
  <conditionalFormatting sqref="O4">
    <cfRule type="containsText" dxfId="0" priority="2" operator="containsText" text="令和　年　月　日">
      <formula>NOT(ISERROR(SEARCH("令和　年　月　日",O4)))</formula>
    </cfRule>
  </conditionalFormatting>
  <dataValidations disablePrompts="1" count="1">
    <dataValidation type="list" allowBlank="1" sqref="C9:C36 K9:K15" xr:uid="{9ADECC8A-2015-464A-BC02-339E34AE73E2}">
      <formula1>"◎,○,　,補,事"</formula1>
    </dataValidation>
  </dataValidations>
  <printOptions horizontalCentered="1"/>
  <pageMargins left="0.70866141732283472" right="0.70866141732283472" top="0.74803149606299213" bottom="0.74803149606299213" header="0.31496062992125984" footer="0.31496062992125984"/>
  <pageSetup paperSize="9" orientation="landscape" r:id="rId1"/>
  <headerFooter>
    <oddFooter>&amp;C&amp;P</oddFooter>
  </headerFooter>
  <colBreaks count="1" manualBreakCount="1">
    <brk id="7" max="3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実績報告書① </vt:lpstr>
      <vt:lpstr>実績報告書②収支</vt:lpstr>
      <vt:lpstr>実績報告書③物品</vt:lpstr>
      <vt:lpstr>実績報告書④試作品</vt:lpstr>
      <vt:lpstr>別添１ 集計表</vt:lpstr>
      <vt:lpstr>別添2 研究項目別の分担</vt:lpstr>
      <vt:lpstr>'実績報告書① '!Print_Area</vt:lpstr>
      <vt:lpstr>実績報告書②収支!Print_Area</vt:lpstr>
      <vt:lpstr>実績報告書③物品!Print_Area</vt:lpstr>
      <vt:lpstr>実績報告書④試作品!Print_Area</vt:lpstr>
      <vt:lpstr>'別添１ 集計表'!Print_Area</vt:lpstr>
      <vt:lpstr>'別添2 研究項目別の分担'!Print_Area</vt:lpstr>
      <vt:lpstr>'別添2 研究項目別の分担'!Print_Titles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2019-05-29T01:59:46Z</dcterms:created>
  <dcterms:modified xsi:type="dcterms:W3CDTF">2024-12-05T07:21:48Z</dcterms:modified>
</cp:coreProperties>
</file>