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xr:revisionPtr revIDLastSave="0" documentId="13_ncr:1_{250C99F6-30FB-43BC-A7B5-248315F555B6}" xr6:coauthVersionLast="45" xr6:coauthVersionMax="45" xr10:uidLastSave="{00000000-0000-0000-0000-000000000000}"/>
  <bookViews>
    <workbookView xWindow="2256" yWindow="1008" windowWidth="17280" windowHeight="11172" activeTab="1" xr2:uid="{BA86CC86-BEDB-4B5F-A1B8-3F3AE3C0EA4F}"/>
  </bookViews>
  <sheets>
    <sheet name="提出書類について " sheetId="24" r:id="rId1"/>
    <sheet name="経理様式2-2" sheetId="2" r:id="rId2"/>
    <sheet name="別添1 委託費集計表" sheetId="5" r:id="rId3"/>
    <sheet name="別添2 研究項目別の分担" sheetId="23" r:id="rId4"/>
    <sheet name="経理様式2-2(記載例)" sheetId="21" r:id="rId5"/>
    <sheet name="別添　集計表 (記載例)" sheetId="22" r:id="rId6"/>
  </sheets>
  <definedNames>
    <definedName name="_xlnm.Print_Area" localSheetId="1">'経理様式2-2'!$A$1:$AR$48</definedName>
    <definedName name="_xlnm.Print_Area" localSheetId="4">'経理様式2-2(記載例)'!$A$1:$AR$48</definedName>
    <definedName name="_xlnm.Print_Area" localSheetId="0">'提出書類について '!$A$1:$E$17</definedName>
    <definedName name="_xlnm.Print_Area" localSheetId="3">'別添2 研究項目別の分担'!$A$19:$G$32</definedName>
    <definedName name="_xlnm.Print_Titles" localSheetId="5">'別添　集計表 (記載例)'!$A:$A</definedName>
    <definedName name="_xlnm.Print_Titles" localSheetId="2">'別添1 委託費集計表'!$A:$A</definedName>
    <definedName name="_xlnm.Print_Titles" localSheetId="3">'別添2 研究項目別の分担'!$1:$6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30" i="2" l="1"/>
  <c r="B36" i="5"/>
  <c r="L59" i="5" l="1"/>
  <c r="C59" i="5"/>
  <c r="C36" i="5" l="1"/>
  <c r="D36" i="5"/>
  <c r="E36" i="5"/>
  <c r="F36" i="5"/>
  <c r="G36" i="5"/>
  <c r="H36" i="5"/>
  <c r="I36" i="5"/>
  <c r="J36" i="5"/>
  <c r="K36" i="5"/>
  <c r="L36" i="5"/>
  <c r="M35" i="5" l="1"/>
  <c r="M37" i="5"/>
  <c r="G1" i="23" l="1"/>
  <c r="N1" i="5"/>
  <c r="A51" i="5" l="1"/>
  <c r="AR1" i="21"/>
  <c r="AI1" i="21"/>
  <c r="W1" i="21"/>
  <c r="AR1" i="2"/>
  <c r="AI1" i="2"/>
  <c r="W1" i="2"/>
  <c r="E7" i="5"/>
  <c r="B7" i="5"/>
  <c r="M46" i="5" l="1"/>
  <c r="U32" i="21" l="1"/>
  <c r="B6" i="5" l="1"/>
  <c r="B5" i="5"/>
  <c r="B47" i="2"/>
  <c r="I52" i="5" l="1"/>
  <c r="I51" i="5"/>
  <c r="I26" i="5"/>
  <c r="I21" i="5"/>
  <c r="I17" i="5"/>
  <c r="I13" i="5"/>
  <c r="J52" i="5"/>
  <c r="H52" i="5"/>
  <c r="J51" i="5"/>
  <c r="H51" i="5"/>
  <c r="J26" i="5"/>
  <c r="H26" i="5"/>
  <c r="J21" i="5"/>
  <c r="H21" i="5"/>
  <c r="J17" i="5"/>
  <c r="H17" i="5"/>
  <c r="J13" i="5"/>
  <c r="H13" i="5"/>
  <c r="J62" i="5" l="1"/>
  <c r="J47" i="5" s="1"/>
  <c r="J59" i="5"/>
  <c r="H62" i="5"/>
  <c r="H47" i="5" s="1"/>
  <c r="H59" i="5"/>
  <c r="I62" i="5"/>
  <c r="I47" i="5" s="1"/>
  <c r="I59" i="5"/>
  <c r="J11" i="5"/>
  <c r="H11" i="5"/>
  <c r="I11" i="5"/>
  <c r="H39" i="5" l="1"/>
  <c r="J39" i="5"/>
  <c r="I39" i="5"/>
  <c r="L26" i="5" l="1"/>
  <c r="K26" i="5"/>
  <c r="G26" i="5"/>
  <c r="F26" i="5"/>
  <c r="E26" i="5"/>
  <c r="D26" i="5"/>
  <c r="C26" i="5"/>
  <c r="B26" i="5"/>
  <c r="AA42" i="2" l="1"/>
  <c r="AA41" i="2"/>
  <c r="AA40" i="2"/>
  <c r="AE38" i="2"/>
  <c r="AL45" i="2" l="1"/>
  <c r="AL44" i="2"/>
  <c r="AL43" i="2"/>
  <c r="AL42" i="2"/>
  <c r="AL41" i="2"/>
  <c r="L52" i="5" l="1"/>
  <c r="L62" i="5" s="1"/>
  <c r="L47" i="5" s="1"/>
  <c r="L51" i="5"/>
  <c r="L21" i="5"/>
  <c r="L17" i="5"/>
  <c r="L13" i="5"/>
  <c r="K52" i="5"/>
  <c r="K51" i="5"/>
  <c r="K21" i="5"/>
  <c r="K17" i="5"/>
  <c r="K13" i="5"/>
  <c r="G52" i="5"/>
  <c r="G51" i="5"/>
  <c r="G21" i="5"/>
  <c r="G17" i="5"/>
  <c r="G13" i="5"/>
  <c r="B13" i="5"/>
  <c r="K62" i="5" l="1"/>
  <c r="K47" i="5" s="1"/>
  <c r="K59" i="5"/>
  <c r="G62" i="5"/>
  <c r="G47" i="5" s="1"/>
  <c r="G59" i="5"/>
  <c r="G11" i="5"/>
  <c r="K11" i="5"/>
  <c r="L11" i="5"/>
  <c r="B52" i="5"/>
  <c r="B59" i="5" s="1"/>
  <c r="D52" i="5"/>
  <c r="D59" i="5" s="1"/>
  <c r="M30" i="5"/>
  <c r="B51" i="5"/>
  <c r="B21" i="5"/>
  <c r="B17" i="5"/>
  <c r="M58" i="5"/>
  <c r="C52" i="5"/>
  <c r="E52" i="5"/>
  <c r="E59" i="5" s="1"/>
  <c r="F52" i="5"/>
  <c r="F59" i="5" s="1"/>
  <c r="B62" i="5" l="1"/>
  <c r="L39" i="5"/>
  <c r="K39" i="5"/>
  <c r="G39" i="5"/>
  <c r="B11" i="5"/>
  <c r="B47" i="5" l="1"/>
  <c r="B39" i="5"/>
  <c r="A37" i="5"/>
  <c r="M60" i="5" s="1"/>
  <c r="B41" i="5" l="1"/>
  <c r="B43" i="5" s="1"/>
  <c r="B48" i="5" s="1"/>
  <c r="G38" i="5"/>
  <c r="L38" i="5"/>
  <c r="F38" i="5"/>
  <c r="K38" i="5"/>
  <c r="E38" i="5"/>
  <c r="J38" i="5"/>
  <c r="D38" i="5"/>
  <c r="I38" i="5"/>
  <c r="C38" i="5"/>
  <c r="H38" i="5"/>
  <c r="B38" i="5"/>
  <c r="I61" i="5"/>
  <c r="H61" i="5"/>
  <c r="B61" i="5"/>
  <c r="G61" i="5"/>
  <c r="L61" i="5"/>
  <c r="F61" i="5"/>
  <c r="K61" i="5"/>
  <c r="E61" i="5"/>
  <c r="J61" i="5"/>
  <c r="D61" i="5"/>
  <c r="C61" i="5"/>
  <c r="A60" i="5"/>
  <c r="P32" i="2" l="1"/>
  <c r="U32" i="2" s="1"/>
  <c r="C51" i="5"/>
  <c r="E62" i="5"/>
  <c r="F62" i="5"/>
  <c r="F47" i="5" s="1"/>
  <c r="D62" i="5"/>
  <c r="R29" i="2"/>
  <c r="M56" i="5"/>
  <c r="R26" i="2" s="1"/>
  <c r="M55" i="5"/>
  <c r="R24" i="2" s="1"/>
  <c r="M54" i="5"/>
  <c r="R22" i="2" s="1"/>
  <c r="M53" i="5"/>
  <c r="R20" i="2" s="1"/>
  <c r="M33" i="5"/>
  <c r="M24" i="5"/>
  <c r="T35" i="2"/>
  <c r="S35" i="2"/>
  <c r="C21" i="5"/>
  <c r="F51" i="5"/>
  <c r="E51" i="5"/>
  <c r="D51" i="5"/>
  <c r="M32" i="5"/>
  <c r="M31" i="5"/>
  <c r="M29" i="5"/>
  <c r="M28" i="5"/>
  <c r="M27" i="5"/>
  <c r="M23" i="5"/>
  <c r="M22" i="5"/>
  <c r="F21" i="5"/>
  <c r="E21" i="5"/>
  <c r="D21" i="5"/>
  <c r="M19" i="5"/>
  <c r="M18" i="5"/>
  <c r="F17" i="5"/>
  <c r="E17" i="5"/>
  <c r="D17" i="5"/>
  <c r="C17" i="5"/>
  <c r="M15" i="5"/>
  <c r="F13" i="5"/>
  <c r="E13" i="5"/>
  <c r="D13" i="5"/>
  <c r="C13" i="5"/>
  <c r="M14" i="5"/>
  <c r="C62" i="5"/>
  <c r="M52" i="5"/>
  <c r="R18" i="2" l="1"/>
  <c r="M62" i="5"/>
  <c r="E47" i="5"/>
  <c r="D47" i="5"/>
  <c r="C47" i="5"/>
  <c r="Q29" i="2"/>
  <c r="M21" i="5"/>
  <c r="Q24" i="2" s="1"/>
  <c r="S24" i="2" s="1"/>
  <c r="M17" i="5"/>
  <c r="Q22" i="2" s="1"/>
  <c r="S22" i="2" s="1"/>
  <c r="C11" i="5"/>
  <c r="M26" i="5"/>
  <c r="Q26" i="2" s="1"/>
  <c r="T26" i="2" s="1"/>
  <c r="F11" i="5"/>
  <c r="D11" i="5"/>
  <c r="E11" i="5"/>
  <c r="M13" i="5"/>
  <c r="Q20" i="2" s="1"/>
  <c r="T20" i="2" s="1"/>
  <c r="V26" i="2"/>
  <c r="M47" i="5" l="1"/>
  <c r="R6" i="2"/>
  <c r="R11" i="2" s="1"/>
  <c r="T29" i="2"/>
  <c r="S29" i="2"/>
  <c r="C39" i="5"/>
  <c r="F39" i="5"/>
  <c r="E39" i="5"/>
  <c r="D39" i="5"/>
  <c r="T22" i="2"/>
  <c r="T24" i="2"/>
  <c r="M11" i="5"/>
  <c r="S26" i="2"/>
  <c r="S20" i="2"/>
  <c r="R36" i="2"/>
  <c r="M39" i="5" l="1"/>
  <c r="L41" i="5"/>
  <c r="L43" i="5" s="1"/>
  <c r="L48" i="5" s="1"/>
  <c r="F41" i="5"/>
  <c r="F43" i="5" s="1"/>
  <c r="F48" i="5" s="1"/>
  <c r="K41" i="5"/>
  <c r="K43" i="5" s="1"/>
  <c r="K48" i="5" s="1"/>
  <c r="E41" i="5"/>
  <c r="E43" i="5" s="1"/>
  <c r="J41" i="5"/>
  <c r="J43" i="5" s="1"/>
  <c r="J48" i="5" s="1"/>
  <c r="D41" i="5"/>
  <c r="D43" i="5" s="1"/>
  <c r="I41" i="5"/>
  <c r="I43" i="5" s="1"/>
  <c r="I48" i="5" s="1"/>
  <c r="C41" i="5"/>
  <c r="H41" i="5"/>
  <c r="H43" i="5" s="1"/>
  <c r="H48" i="5" s="1"/>
  <c r="G41" i="5"/>
  <c r="G43" i="5" s="1"/>
  <c r="G48" i="5" s="1"/>
  <c r="Q18" i="2"/>
  <c r="D48" i="5" l="1"/>
  <c r="M41" i="5"/>
  <c r="Q8" i="2" s="1"/>
  <c r="T8" i="2" s="1"/>
  <c r="C43" i="5"/>
  <c r="M43" i="5" s="1"/>
  <c r="E48" i="5"/>
  <c r="S18" i="2"/>
  <c r="T18" i="2"/>
  <c r="S8" i="2" l="1"/>
  <c r="C48" i="5"/>
  <c r="M48" i="5" s="1"/>
  <c r="Q6" i="2"/>
  <c r="P38" i="2" s="1"/>
  <c r="Q11" i="2" l="1"/>
  <c r="T11" i="2" s="1"/>
  <c r="T6" i="2"/>
  <c r="S6" i="2"/>
  <c r="S11" i="2" l="1"/>
  <c r="Q32" i="2" l="1"/>
  <c r="Q36" i="2" l="1"/>
  <c r="S36" i="2" s="1"/>
  <c r="R32" i="2"/>
  <c r="T32" i="2" s="1"/>
  <c r="T36" i="2" l="1"/>
  <c r="S32" i="2"/>
  <c r="U3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4" authorId="0" shapeId="0" xr:uid="{9C7DDD14-5C16-432A-9892-6DCC7E669FC5}">
      <text>
        <r>
          <rPr>
            <sz val="9"/>
            <color indexed="81"/>
            <rFont val="MS P ゴシック"/>
            <family val="3"/>
            <charset val="128"/>
          </rPr>
          <t>(住所）の文字を削除して、入力願います。</t>
        </r>
      </text>
    </comment>
    <comment ref="F16" authorId="0" shapeId="0" xr:uid="{35858FDA-D06E-485D-A2B6-3894AA31A2F5}">
      <text>
        <r>
          <rPr>
            <sz val="9"/>
            <color indexed="81"/>
            <rFont val="MS P ゴシック"/>
            <family val="3"/>
            <charset val="128"/>
          </rPr>
          <t>(コンソーシアム名）の文字を削除して、入力願います。</t>
        </r>
      </text>
    </comment>
    <comment ref="F18" authorId="0" shapeId="0" xr:uid="{1586F059-28AF-494F-B11B-EB92E16CA122}">
      <text>
        <r>
          <rPr>
            <sz val="9"/>
            <color indexed="81"/>
            <rFont val="MS P ゴシック"/>
            <family val="3"/>
            <charset val="128"/>
          </rPr>
          <t xml:space="preserve">(代表機関名）の文字を削除してから入力願います。
</t>
        </r>
      </text>
    </comment>
    <comment ref="F20" authorId="0" shapeId="0" xr:uid="{F22640C3-84EF-478A-B208-FDED02CECBF4}">
      <text>
        <r>
          <rPr>
            <sz val="9"/>
            <color indexed="81"/>
            <rFont val="MS P ゴシック"/>
            <family val="3"/>
            <charset val="128"/>
          </rPr>
          <t xml:space="preserve">(代表者名）の文字を削除してから入力願います。
</t>
        </r>
      </text>
    </comment>
    <comment ref="V26" authorId="0" shapeId="0" xr:uid="{00000000-0006-0000-0000-000024000000}">
      <text>
        <r>
          <rPr>
            <b/>
            <sz val="9"/>
            <color indexed="81"/>
            <rFont val="MS P ゴシック"/>
            <family val="3"/>
            <charset val="128"/>
          </rPr>
          <t>集計表から自動計算</t>
        </r>
        <r>
          <rPr>
            <sz val="9"/>
            <color indexed="81"/>
            <rFont val="MS P ゴシック"/>
            <family val="3"/>
            <charset val="128"/>
          </rPr>
          <t xml:space="preserve">
</t>
        </r>
      </text>
    </comment>
    <comment ref="U30" authorId="0" shapeId="0" xr:uid="{00000000-0006-0000-0000-000029000000}">
      <text>
        <r>
          <rPr>
            <b/>
            <sz val="9"/>
            <color indexed="10"/>
            <rFont val="MS P ゴシック"/>
            <family val="3"/>
            <charset val="128"/>
          </rPr>
          <t xml:space="preserve">間接経費の精算額が予算額を超えている場合、又は、間接経費が直接経費の30％を超えている場合にメッセージが表示されます。
</t>
        </r>
        <r>
          <rPr>
            <sz val="9"/>
            <color indexed="81"/>
            <rFont val="MS P ゴシック"/>
            <family val="3"/>
            <charset val="128"/>
          </rPr>
          <t xml:space="preserve">
表示された場合は間接経費を見直してください。</t>
        </r>
      </text>
    </comment>
    <comment ref="P32" authorId="0" shapeId="0" xr:uid="{00000000-0006-0000-0000-00002A000000}">
      <text>
        <r>
          <rPr>
            <b/>
            <sz val="10"/>
            <color indexed="10"/>
            <rFont val="MS P ゴシック"/>
            <family val="3"/>
            <charset val="128"/>
          </rPr>
          <t>添付資料「集計表」の「管理運営機関設置の有無」で「有」をした場合のみ表示されます。</t>
        </r>
      </text>
    </comment>
    <comment ref="U33" authorId="0" shapeId="0" xr:uid="{00000000-0006-0000-0000-00002F000000}">
      <text>
        <r>
          <rPr>
            <b/>
            <sz val="9"/>
            <color indexed="10"/>
            <rFont val="MS P ゴシック"/>
            <family val="3"/>
            <charset val="128"/>
          </rPr>
          <t xml:space="preserve">一般管理費の精算額が予算額を超えている場合、又は、一般管理費が直接経費の15％を超えている場合にメッセージ表示されます。
</t>
        </r>
        <r>
          <rPr>
            <sz val="9"/>
            <color indexed="81"/>
            <rFont val="MS P ゴシック"/>
            <family val="3"/>
            <charset val="128"/>
          </rPr>
          <t xml:space="preserve">
表示された場合は委託費集計表の一般管理費を見直してください。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3" authorId="0" shapeId="0" xr:uid="{00000000-0006-0000-0100-000001000000}">
      <text>
        <r>
          <rPr>
            <b/>
            <sz val="11"/>
            <color indexed="10"/>
            <rFont val="MS P ゴシック"/>
            <family val="3"/>
            <charset val="128"/>
          </rPr>
          <t>※研究管理運営機関を設置した場合は「有」を選択してください。ただし、研究管理運営機関でない構成員は、選択する必要はありません。</t>
        </r>
      </text>
    </comment>
    <comment ref="A37" authorId="0" shapeId="0" xr:uid="{00000000-0006-0000-0100-000051000000}">
      <text>
        <r>
          <rPr>
            <b/>
            <sz val="9"/>
            <color indexed="81"/>
            <rFont val="MS P ゴシック"/>
            <family val="3"/>
            <charset val="128"/>
          </rPr>
          <t>「管理運営機関設置の有無」で「有」と
した場合のみ表示されます</t>
        </r>
        <r>
          <rPr>
            <sz val="9"/>
            <color indexed="81"/>
            <rFont val="MS P ゴシック"/>
            <family val="3"/>
            <charset val="128"/>
          </rPr>
          <t xml:space="preserve">
</t>
        </r>
      </text>
    </comment>
    <comment ref="A60" authorId="0" shapeId="0" xr:uid="{00000000-0006-0000-0100-000088000000}">
      <text>
        <r>
          <rPr>
            <b/>
            <sz val="9"/>
            <color indexed="81"/>
            <rFont val="MS P ゴシック"/>
            <family val="3"/>
            <charset val="128"/>
          </rPr>
          <t>「管理運営機関設置の有無」で「有」とした場合のみ表示されます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8" authorId="0" shapeId="0" xr:uid="{1A633C7F-5C3C-4C9C-A131-291B39A1238E}">
      <text>
        <r>
          <rPr>
            <sz val="8"/>
            <color indexed="81"/>
            <rFont val="MS P ゴシック"/>
            <family val="3"/>
            <charset val="128"/>
          </rPr>
          <t xml:space="preserve">※委託費の限度額を越え、帳簿上、「自己資金」に仕訳が困難が額については、「自己負担額」に整理してください。
</t>
        </r>
      </text>
    </comment>
    <comment ref="U30" authorId="0" shapeId="0" xr:uid="{17EAA91D-BCD7-4349-994B-BD26D86D464F}">
      <text>
        <r>
          <rPr>
            <b/>
            <sz val="9"/>
            <color indexed="10"/>
            <rFont val="MS P ゴシック"/>
            <family val="3"/>
            <charset val="128"/>
          </rPr>
          <t xml:space="preserve">間接経費の精算額が予算額を超えている場合、又は、間接経費が直接経費の30％を超えている場合にメッセージが表示されます。
</t>
        </r>
        <r>
          <rPr>
            <sz val="9"/>
            <color indexed="81"/>
            <rFont val="MS P ゴシック"/>
            <family val="3"/>
            <charset val="128"/>
          </rPr>
          <t xml:space="preserve">
表示された場合は間接経費を見直してください。</t>
        </r>
      </text>
    </comment>
    <comment ref="P32" authorId="0" shapeId="0" xr:uid="{51A7783F-C83C-4EF4-8193-562805777D20}">
      <text>
        <r>
          <rPr>
            <b/>
            <sz val="10"/>
            <color indexed="10"/>
            <rFont val="MS P ゴシック"/>
            <family val="3"/>
            <charset val="128"/>
          </rPr>
          <t>委託費集計表「研究管理運営機関設置の有無」で「有」とした場合のみ表示されます。</t>
        </r>
      </text>
    </comment>
    <comment ref="U33" authorId="0" shapeId="0" xr:uid="{233DDBB0-C6D9-4FDA-BA07-4724A6B66F34}">
      <text>
        <r>
          <rPr>
            <b/>
            <sz val="9"/>
            <color indexed="10"/>
            <rFont val="MS P ゴシック"/>
            <family val="3"/>
            <charset val="128"/>
          </rPr>
          <t>一般管理費が直接経費の15％を超える機関がある場合に表示されます。</t>
        </r>
        <r>
          <rPr>
            <sz val="9"/>
            <color indexed="10"/>
            <rFont val="MS P ゴシック"/>
            <family val="3"/>
            <charset val="128"/>
          </rPr>
          <t xml:space="preserve">
</t>
        </r>
        <r>
          <rPr>
            <sz val="9"/>
            <color indexed="81"/>
            <rFont val="MS P ゴシック"/>
            <family val="3"/>
            <charset val="128"/>
          </rPr>
          <t xml:space="preserve">
表示された場合は委託費集計表の一般管理費を見直してください。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D4C5B196-0648-44A7-891C-07172C9AAE24}">
      <text>
        <r>
          <rPr>
            <b/>
            <sz val="11"/>
            <color indexed="10"/>
            <rFont val="MS P ゴシック"/>
            <family val="3"/>
            <charset val="128"/>
          </rPr>
          <t>※研究管理運営機関を設置した場合は「有」を選択してください。ただし、研究管理運営機関でない構成員は、選択する必要はありません。</t>
        </r>
      </text>
    </comment>
    <comment ref="A38" authorId="0" shapeId="0" xr:uid="{AD235287-50DA-4360-A0E7-BBC667494695}">
      <text>
        <r>
          <rPr>
            <b/>
            <sz val="12"/>
            <color indexed="10"/>
            <rFont val="MS P ゴシック"/>
            <family val="3"/>
            <charset val="128"/>
          </rPr>
          <t>「管理運営機関設置の有無」で「有」とした場合のみ表示されます</t>
        </r>
      </text>
    </comment>
    <comment ref="A61" authorId="0" shapeId="0" xr:uid="{BD4DE908-EB71-4369-B779-50ADEE0C5F99}">
      <text>
        <r>
          <rPr>
            <b/>
            <sz val="12"/>
            <color indexed="10"/>
            <rFont val="MS P ゴシック"/>
            <family val="3"/>
            <charset val="128"/>
          </rPr>
          <t>「管理運営機関設置の有無」で「有」とした場合のみ表示されます</t>
        </r>
      </text>
    </comment>
  </commentList>
</comments>
</file>

<file path=xl/sharedStrings.xml><?xml version="1.0" encoding="utf-8"?>
<sst xmlns="http://schemas.openxmlformats.org/spreadsheetml/2006/main" count="410" uniqueCount="238">
  <si>
    <t>購　入　金　額</t>
  </si>
  <si>
    <t>増</t>
  </si>
  <si>
    <t>減</t>
  </si>
  <si>
    <t>員数</t>
  </si>
  <si>
    <t>円</t>
  </si>
  <si>
    <t>比　較　増　減</t>
  </si>
  <si>
    <t>備　考</t>
    <phoneticPr fontId="3"/>
  </si>
  <si>
    <t>合　計</t>
    <rPh sb="0" eb="1">
      <t>ゴウ</t>
    </rPh>
    <rPh sb="2" eb="3">
      <t>ケイ</t>
    </rPh>
    <phoneticPr fontId="3"/>
  </si>
  <si>
    <t>　支出の部</t>
    <phoneticPr fontId="3"/>
  </si>
  <si>
    <t>区　　　分</t>
    <phoneticPr fontId="3"/>
  </si>
  <si>
    <t>精 算 額</t>
    <phoneticPr fontId="3"/>
  </si>
  <si>
    <t>予 算 額</t>
    <phoneticPr fontId="3"/>
  </si>
  <si>
    <t>（２）委託試験研究の開始及び完了の時期</t>
    <phoneticPr fontId="3"/>
  </si>
  <si>
    <t>&lt;記載例&gt;</t>
    <rPh sb="1" eb="4">
      <t>キサイレイ</t>
    </rPh>
    <phoneticPr fontId="3"/>
  </si>
  <si>
    <t>２　収支精算</t>
    <phoneticPr fontId="3"/>
  </si>
  <si>
    <t>　収入の部</t>
    <phoneticPr fontId="3"/>
  </si>
  <si>
    <t>委託試験研究実績報告書</t>
    <phoneticPr fontId="3"/>
  </si>
  <si>
    <t>区　　　分</t>
    <phoneticPr fontId="3"/>
  </si>
  <si>
    <t>１　事業の実施状況</t>
    <phoneticPr fontId="3"/>
  </si>
  <si>
    <t>計</t>
    <phoneticPr fontId="3"/>
  </si>
  <si>
    <t>生物系特定産業技術研究支援センター所長　殿</t>
    <phoneticPr fontId="3"/>
  </si>
  <si>
    <t>精　算　 額</t>
    <phoneticPr fontId="3"/>
  </si>
  <si>
    <t>予　算　額</t>
    <phoneticPr fontId="3"/>
  </si>
  <si>
    <t>３　物品購入実績</t>
    <rPh sb="2" eb="4">
      <t>ブッピン</t>
    </rPh>
    <rPh sb="4" eb="6">
      <t>コウニュウ</t>
    </rPh>
    <rPh sb="6" eb="8">
      <t>ジッセキ</t>
    </rPh>
    <phoneticPr fontId="3"/>
  </si>
  <si>
    <t>品　　名</t>
    <rPh sb="3" eb="4">
      <t>メイ</t>
    </rPh>
    <phoneticPr fontId="3"/>
  </si>
  <si>
    <t>単　価</t>
    <phoneticPr fontId="3"/>
  </si>
  <si>
    <t>金　額</t>
    <phoneticPr fontId="3"/>
  </si>
  <si>
    <t>仕　様</t>
    <rPh sb="0" eb="1">
      <t>シ</t>
    </rPh>
    <rPh sb="2" eb="3">
      <t>サマ</t>
    </rPh>
    <phoneticPr fontId="3"/>
  </si>
  <si>
    <t>製造又は取得価格</t>
    <rPh sb="0" eb="2">
      <t>セイゾウ</t>
    </rPh>
    <rPh sb="2" eb="3">
      <t>マタ</t>
    </rPh>
    <rPh sb="4" eb="6">
      <t>シュトク</t>
    </rPh>
    <rPh sb="6" eb="8">
      <t>カカク</t>
    </rPh>
    <phoneticPr fontId="3"/>
  </si>
  <si>
    <t>所有権者
（試作品の所在地）</t>
    <rPh sb="0" eb="2">
      <t>ショユウ</t>
    </rPh>
    <rPh sb="2" eb="4">
      <t>ケンシャ</t>
    </rPh>
    <rPh sb="6" eb="9">
      <t>シサクヒン</t>
    </rPh>
    <rPh sb="10" eb="13">
      <t>ショザイチ</t>
    </rPh>
    <phoneticPr fontId="3"/>
  </si>
  <si>
    <t>資産計上した場合の年月</t>
    <rPh sb="0" eb="2">
      <t>シサン</t>
    </rPh>
    <rPh sb="2" eb="4">
      <t>ケイジョウ</t>
    </rPh>
    <rPh sb="6" eb="8">
      <t>バアイ</t>
    </rPh>
    <rPh sb="9" eb="11">
      <t>ネンゲツ</t>
    </rPh>
    <phoneticPr fontId="3"/>
  </si>
  <si>
    <t>備　考</t>
    <rPh sb="0" eb="1">
      <t>ソナエ</t>
    </rPh>
    <rPh sb="2" eb="3">
      <t>コウ</t>
    </rPh>
    <phoneticPr fontId="3"/>
  </si>
  <si>
    <t>４　取得した試作品等</t>
    <rPh sb="2" eb="4">
      <t>シュトク</t>
    </rPh>
    <rPh sb="6" eb="9">
      <t>シサクヒン</t>
    </rPh>
    <rPh sb="9" eb="10">
      <t>トウ</t>
    </rPh>
    <phoneticPr fontId="3"/>
  </si>
  <si>
    <t>（４）委託試験研究の成果</t>
    <phoneticPr fontId="3"/>
  </si>
  <si>
    <t>国立研究開発法人農業・食品産業技術総合研究機構</t>
    <rPh sb="0" eb="2">
      <t>コクリツ</t>
    </rPh>
    <rPh sb="2" eb="4">
      <t>ケンキュウ</t>
    </rPh>
    <rPh sb="4" eb="6">
      <t>カイハツ</t>
    </rPh>
    <rPh sb="11" eb="13">
      <t>ショクヒン</t>
    </rPh>
    <rPh sb="17" eb="19">
      <t>ソウゴウ</t>
    </rPh>
    <phoneticPr fontId="3"/>
  </si>
  <si>
    <t>○○装置</t>
    <rPh sb="2" eb="4">
      <t>ソウチ</t>
    </rPh>
    <phoneticPr fontId="3"/>
  </si>
  <si>
    <t>C社製 G-012</t>
    <rPh sb="1" eb="2">
      <t>シャ</t>
    </rPh>
    <rPh sb="2" eb="3">
      <t>セイ</t>
    </rPh>
    <phoneticPr fontId="3"/>
  </si>
  <si>
    <t>C社製 G-345</t>
    <rPh sb="1" eb="3">
      <t>シャセイ</t>
    </rPh>
    <phoneticPr fontId="3"/>
  </si>
  <si>
    <t>円</t>
    <rPh sb="0" eb="1">
      <t>エン</t>
    </rPh>
    <phoneticPr fontId="3"/>
  </si>
  <si>
    <t>直接経費　</t>
    <phoneticPr fontId="3"/>
  </si>
  <si>
    <t>自己負担額</t>
    <phoneticPr fontId="3"/>
  </si>
  <si>
    <t>委託費</t>
    <phoneticPr fontId="3"/>
  </si>
  <si>
    <t xml:space="preserve">
　試作品名</t>
    <rPh sb="3" eb="6">
      <t>シサクヒン</t>
    </rPh>
    <rPh sb="6" eb="7">
      <t>メイ</t>
    </rPh>
    <phoneticPr fontId="3"/>
  </si>
  <si>
    <t xml:space="preserve">
　　構成</t>
    <rPh sb="3" eb="5">
      <t>コウセイ</t>
    </rPh>
    <phoneticPr fontId="3"/>
  </si>
  <si>
    <t>　物品費</t>
    <rPh sb="1" eb="3">
      <t>ブッピン</t>
    </rPh>
    <rPh sb="3" eb="4">
      <t>ヒ</t>
    </rPh>
    <phoneticPr fontId="3"/>
  </si>
  <si>
    <t>　人件費・謝金</t>
    <rPh sb="1" eb="4">
      <t>ジンケンヒ</t>
    </rPh>
    <rPh sb="5" eb="7">
      <t>シャキン</t>
    </rPh>
    <phoneticPr fontId="3"/>
  </si>
  <si>
    <t>　旅費</t>
    <rPh sb="1" eb="3">
      <t>リョヒ</t>
    </rPh>
    <phoneticPr fontId="3"/>
  </si>
  <si>
    <t>　その他</t>
    <rPh sb="3" eb="4">
      <t>タ</t>
    </rPh>
    <phoneticPr fontId="3"/>
  </si>
  <si>
    <t>間接経費</t>
    <rPh sb="0" eb="2">
      <t>カンセツ</t>
    </rPh>
    <rPh sb="2" eb="4">
      <t>ケイヒ</t>
    </rPh>
    <phoneticPr fontId="3"/>
  </si>
  <si>
    <t>直接経費の30％以内</t>
    <rPh sb="0" eb="2">
      <t>チョクセツ</t>
    </rPh>
    <rPh sb="2" eb="4">
      <t>ケイヒ</t>
    </rPh>
    <rPh sb="8" eb="10">
      <t>イナイ</t>
    </rPh>
    <phoneticPr fontId="3"/>
  </si>
  <si>
    <t>一般管理費</t>
    <rPh sb="0" eb="2">
      <t>イッパン</t>
    </rPh>
    <rPh sb="2" eb="5">
      <t>カンリヒ</t>
    </rPh>
    <phoneticPr fontId="3"/>
  </si>
  <si>
    <t>添付資料</t>
    <rPh sb="0" eb="2">
      <t>テンプ</t>
    </rPh>
    <rPh sb="2" eb="4">
      <t>シリョウ</t>
    </rPh>
    <phoneticPr fontId="3"/>
  </si>
  <si>
    <t>試験研究計画名：</t>
    <phoneticPr fontId="3"/>
  </si>
  <si>
    <t>コンソーシアム名：　</t>
    <rPh sb="7" eb="8">
      <t>メイ</t>
    </rPh>
    <phoneticPr fontId="3"/>
  </si>
  <si>
    <t>当該事業年度の実施期間：</t>
    <rPh sb="0" eb="2">
      <t>トウガイ</t>
    </rPh>
    <rPh sb="2" eb="4">
      <t>ジギョウ</t>
    </rPh>
    <rPh sb="4" eb="6">
      <t>ネンド</t>
    </rPh>
    <rPh sb="7" eb="9">
      <t>ジッシ</t>
    </rPh>
    <rPh sb="9" eb="11">
      <t>キカン</t>
    </rPh>
    <phoneticPr fontId="3"/>
  </si>
  <si>
    <t>～</t>
    <phoneticPr fontId="3"/>
  </si>
  <si>
    <t>合計</t>
    <rPh sb="0" eb="2">
      <t>ゴウケイ</t>
    </rPh>
    <phoneticPr fontId="3"/>
  </si>
  <si>
    <t>備考</t>
    <rPh sb="0" eb="2">
      <t>ビコウ</t>
    </rPh>
    <phoneticPr fontId="3"/>
  </si>
  <si>
    <t>直接経費計</t>
    <rPh sb="0" eb="2">
      <t>チョクセツ</t>
    </rPh>
    <rPh sb="2" eb="4">
      <t>ケイヒ</t>
    </rPh>
    <rPh sb="4" eb="5">
      <t>ケイ</t>
    </rPh>
    <phoneticPr fontId="3"/>
  </si>
  <si>
    <t>自己負担額</t>
  </si>
  <si>
    <t>物品費</t>
    <rPh sb="0" eb="2">
      <t>ブッピン</t>
    </rPh>
    <rPh sb="2" eb="3">
      <t>ヒ</t>
    </rPh>
    <phoneticPr fontId="3"/>
  </si>
  <si>
    <t>人件費・謝金</t>
    <rPh sb="0" eb="3">
      <t>ジンケンヒ</t>
    </rPh>
    <rPh sb="4" eb="6">
      <t>シャキン</t>
    </rPh>
    <phoneticPr fontId="3"/>
  </si>
  <si>
    <t>管理運営機関設置の有無</t>
    <rPh sb="0" eb="2">
      <t>カンリ</t>
    </rPh>
    <rPh sb="2" eb="4">
      <t>ウンエイ</t>
    </rPh>
    <rPh sb="4" eb="6">
      <t>キカン</t>
    </rPh>
    <rPh sb="6" eb="8">
      <t>セッチ</t>
    </rPh>
    <rPh sb="9" eb="11">
      <t>ウム</t>
    </rPh>
    <phoneticPr fontId="3"/>
  </si>
  <si>
    <t>うち消費税等相当額</t>
    <rPh sb="2" eb="5">
      <t>ショウヒゼイ</t>
    </rPh>
    <rPh sb="5" eb="6">
      <t>トウ</t>
    </rPh>
    <rPh sb="6" eb="8">
      <t>ソウトウ</t>
    </rPh>
    <rPh sb="8" eb="9">
      <t>ガク</t>
    </rPh>
    <phoneticPr fontId="3"/>
  </si>
  <si>
    <t>（非課税､不課税及び免税取引に係る消費税等）</t>
    <rPh sb="1" eb="4">
      <t>ヒカゼイ</t>
    </rPh>
    <rPh sb="5" eb="8">
      <t>フカゼイ</t>
    </rPh>
    <rPh sb="8" eb="9">
      <t>オヨ</t>
    </rPh>
    <rPh sb="10" eb="14">
      <t>メンゼイトリヒキ</t>
    </rPh>
    <rPh sb="15" eb="16">
      <t>カカ</t>
    </rPh>
    <rPh sb="17" eb="20">
      <t>ショウヒゼイ</t>
    </rPh>
    <rPh sb="20" eb="21">
      <t>トウ</t>
    </rPh>
    <phoneticPr fontId="3"/>
  </si>
  <si>
    <t>※基本的に本表への入力は不要です</t>
    <rPh sb="1" eb="4">
      <t>キホンテキ</t>
    </rPh>
    <rPh sb="5" eb="6">
      <t>ホン</t>
    </rPh>
    <rPh sb="6" eb="7">
      <t>オモテ</t>
    </rPh>
    <rPh sb="9" eb="11">
      <t>ニュウリョク</t>
    </rPh>
    <rPh sb="12" eb="14">
      <t>フヨウ</t>
    </rPh>
    <phoneticPr fontId="3"/>
  </si>
  <si>
    <t>旅費</t>
    <rPh sb="0" eb="2">
      <t>リョヒ</t>
    </rPh>
    <phoneticPr fontId="3"/>
  </si>
  <si>
    <t>その他</t>
    <rPh sb="2" eb="3">
      <t>タ</t>
    </rPh>
    <phoneticPr fontId="3"/>
  </si>
  <si>
    <t>物品費計</t>
    <rPh sb="0" eb="2">
      <t>ブッピン</t>
    </rPh>
    <rPh sb="2" eb="3">
      <t>ヒ</t>
    </rPh>
    <rPh sb="3" eb="4">
      <t>ケイ</t>
    </rPh>
    <phoneticPr fontId="3"/>
  </si>
  <si>
    <t>人件費・謝金計</t>
    <rPh sb="0" eb="3">
      <t>ジンケンヒ</t>
    </rPh>
    <rPh sb="4" eb="6">
      <t>シャキン</t>
    </rPh>
    <rPh sb="6" eb="7">
      <t>ケイ</t>
    </rPh>
    <phoneticPr fontId="3"/>
  </si>
  <si>
    <t>旅費計</t>
    <rPh sb="0" eb="2">
      <t>リョヒ</t>
    </rPh>
    <rPh sb="2" eb="3">
      <t>ケイ</t>
    </rPh>
    <phoneticPr fontId="3"/>
  </si>
  <si>
    <t>その他計</t>
    <rPh sb="2" eb="3">
      <t>タ</t>
    </rPh>
    <rPh sb="3" eb="4">
      <t>ケイ</t>
    </rPh>
    <phoneticPr fontId="3"/>
  </si>
  <si>
    <t>所有権者
（所在地）</t>
    <rPh sb="0" eb="2">
      <t>ショユウ</t>
    </rPh>
    <rPh sb="2" eb="3">
      <t>ケン</t>
    </rPh>
    <rPh sb="3" eb="4">
      <t>シャ</t>
    </rPh>
    <rPh sb="6" eb="9">
      <t>ショザイチ</t>
    </rPh>
    <phoneticPr fontId="3"/>
  </si>
  <si>
    <r>
      <t xml:space="preserve">耐用年数
</t>
    </r>
    <r>
      <rPr>
        <sz val="8"/>
        <color indexed="8"/>
        <rFont val="ＭＳ Ｐゴシック"/>
        <family val="3"/>
        <charset val="128"/>
      </rPr>
      <t>（処分制限年月日）</t>
    </r>
    <rPh sb="0" eb="2">
      <t>タイヨウ</t>
    </rPh>
    <rPh sb="2" eb="4">
      <t>ネンスウ</t>
    </rPh>
    <rPh sb="6" eb="8">
      <t>ショブン</t>
    </rPh>
    <rPh sb="8" eb="10">
      <t>セイゲン</t>
    </rPh>
    <rPh sb="10" eb="13">
      <t>ネンガッピ</t>
    </rPh>
    <phoneticPr fontId="3"/>
  </si>
  <si>
    <t>事業終了後の
継続使用の
有無</t>
    <rPh sb="0" eb="2">
      <t>ジギョウシュ</t>
    </rPh>
    <rPh sb="2" eb="4">
      <t>シュウリョウ</t>
    </rPh>
    <rPh sb="4" eb="5">
      <t>ゴ</t>
    </rPh>
    <rPh sb="7" eb="9">
      <t>ケイゾク</t>
    </rPh>
    <rPh sb="9" eb="11">
      <t>シヨウ</t>
    </rPh>
    <rPh sb="13" eb="15">
      <t>ウム</t>
    </rPh>
    <phoneticPr fontId="3"/>
  </si>
  <si>
    <t>規　格</t>
  </si>
  <si>
    <t>備　考</t>
  </si>
  <si>
    <t>精算額合計（A）</t>
    <rPh sb="0" eb="3">
      <t>セイサンガク</t>
    </rPh>
    <rPh sb="3" eb="5">
      <t>ゴウケイ</t>
    </rPh>
    <phoneticPr fontId="3"/>
  </si>
  <si>
    <t>予算額合計（A）</t>
    <rPh sb="0" eb="2">
      <t>ヨサン</t>
    </rPh>
    <rPh sb="2" eb="3">
      <t>ガク</t>
    </rPh>
    <rPh sb="3" eb="5">
      <t>ゴウケイ</t>
    </rPh>
    <phoneticPr fontId="3"/>
  </si>
  <si>
    <t>費目,細目/構成員名</t>
    <rPh sb="0" eb="2">
      <t>ヒモク</t>
    </rPh>
    <rPh sb="3" eb="5">
      <t>サイモク</t>
    </rPh>
    <rPh sb="6" eb="8">
      <t>コウセイ</t>
    </rPh>
    <rPh sb="8" eb="9">
      <t>イン</t>
    </rPh>
    <rPh sb="9" eb="10">
      <t>メイ</t>
    </rPh>
    <phoneticPr fontId="3"/>
  </si>
  <si>
    <t>（記載要領）</t>
    <phoneticPr fontId="3"/>
  </si>
  <si>
    <t>・ 購入の場合は、備考欄に取得年月日を記載すること。</t>
    <phoneticPr fontId="3"/>
  </si>
  <si>
    <t>直接経費の30％を超えています。</t>
    <rPh sb="9" eb="10">
      <t>コ</t>
    </rPh>
    <phoneticPr fontId="3"/>
  </si>
  <si>
    <t>直接経費の15％を超えています。</t>
    <rPh sb="9" eb="10">
      <t>コ</t>
    </rPh>
    <phoneticPr fontId="3"/>
  </si>
  <si>
    <t>（イノベーション創出強化研究推進事業）</t>
    <rPh sb="8" eb="10">
      <t>ソウシュツ</t>
    </rPh>
    <rPh sb="10" eb="12">
      <t>キョウカ</t>
    </rPh>
    <rPh sb="12" eb="14">
      <t>ケンキュウ</t>
    </rPh>
    <rPh sb="14" eb="16">
      <t>スイシン</t>
    </rPh>
    <rPh sb="16" eb="18">
      <t>ジギョウ</t>
    </rPh>
    <phoneticPr fontId="3"/>
  </si>
  <si>
    <t>有</t>
    <rPh sb="0" eb="1">
      <t>ユウ</t>
    </rPh>
    <phoneticPr fontId="3"/>
  </si>
  <si>
    <t>○○県○○市○○区○○　×-×-×××</t>
    <rPh sb="2" eb="3">
      <t>ケン</t>
    </rPh>
    <rPh sb="5" eb="6">
      <t>シ</t>
    </rPh>
    <rPh sb="8" eb="9">
      <t>ク</t>
    </rPh>
    <phoneticPr fontId="3"/>
  </si>
  <si>
    <t>　設備備品費</t>
    <rPh sb="1" eb="3">
      <t>セツビ</t>
    </rPh>
    <rPh sb="3" eb="6">
      <t>ビヒンヒ</t>
    </rPh>
    <phoneticPr fontId="3"/>
  </si>
  <si>
    <t>　消耗品費</t>
    <rPh sb="1" eb="4">
      <t>ショウモウヒン</t>
    </rPh>
    <rPh sb="4" eb="5">
      <t>ヒ</t>
    </rPh>
    <phoneticPr fontId="3"/>
  </si>
  <si>
    <t>　人件費（賃金）</t>
    <rPh sb="1" eb="4">
      <t>ジンケンヒ</t>
    </rPh>
    <rPh sb="5" eb="7">
      <t>チンギン</t>
    </rPh>
    <phoneticPr fontId="3"/>
  </si>
  <si>
    <t>　謝金</t>
    <rPh sb="1" eb="3">
      <t>シャキン</t>
    </rPh>
    <phoneticPr fontId="3"/>
  </si>
  <si>
    <t>　外国旅費</t>
    <rPh sb="1" eb="3">
      <t>ガイコク</t>
    </rPh>
    <rPh sb="3" eb="5">
      <t>リョヒ</t>
    </rPh>
    <phoneticPr fontId="3"/>
  </si>
  <si>
    <t>　外注費計</t>
    <rPh sb="1" eb="3">
      <t>ガイチュウ</t>
    </rPh>
    <rPh sb="3" eb="4">
      <t>ヒ</t>
    </rPh>
    <rPh sb="4" eb="5">
      <t>ケイ</t>
    </rPh>
    <phoneticPr fontId="3"/>
  </si>
  <si>
    <t>　印刷製本費計</t>
    <rPh sb="1" eb="3">
      <t>インサツ</t>
    </rPh>
    <rPh sb="3" eb="5">
      <t>セイホン</t>
    </rPh>
    <rPh sb="5" eb="6">
      <t>ヒ</t>
    </rPh>
    <rPh sb="6" eb="7">
      <t>ケイ</t>
    </rPh>
    <phoneticPr fontId="3"/>
  </si>
  <si>
    <t>　会議費計</t>
    <rPh sb="1" eb="3">
      <t>カイギ</t>
    </rPh>
    <rPh sb="3" eb="4">
      <t>ヒ</t>
    </rPh>
    <rPh sb="4" eb="5">
      <t>ケイ</t>
    </rPh>
    <phoneticPr fontId="3"/>
  </si>
  <si>
    <t>　通信運搬費計</t>
    <rPh sb="1" eb="3">
      <t>ツウシン</t>
    </rPh>
    <rPh sb="3" eb="5">
      <t>ウンパン</t>
    </rPh>
    <rPh sb="5" eb="6">
      <t>ヒ</t>
    </rPh>
    <rPh sb="6" eb="7">
      <t>ケイ</t>
    </rPh>
    <phoneticPr fontId="3"/>
  </si>
  <si>
    <t>　光熱水料計</t>
    <rPh sb="1" eb="3">
      <t>コウネツ</t>
    </rPh>
    <rPh sb="3" eb="4">
      <t>スイ</t>
    </rPh>
    <rPh sb="4" eb="5">
      <t>リョウ</t>
    </rPh>
    <rPh sb="5" eb="6">
      <t>ケイ</t>
    </rPh>
    <phoneticPr fontId="3"/>
  </si>
  <si>
    <t>　その他（諸経費）</t>
    <rPh sb="3" eb="4">
      <t>タ</t>
    </rPh>
    <rPh sb="5" eb="8">
      <t>ショケイヒ</t>
    </rPh>
    <phoneticPr fontId="3"/>
  </si>
  <si>
    <t>無</t>
  </si>
  <si>
    <t>令和　年　月　日</t>
    <rPh sb="0" eb="1">
      <t>レイ</t>
    </rPh>
    <rPh sb="1" eb="2">
      <t>ワ</t>
    </rPh>
    <phoneticPr fontId="3"/>
  </si>
  <si>
    <t>・ リースによる物品の導入についても記載すること。（レンタルについては記載不要）
　 単価及び金額欄は、当該年度にかかる単価・リース料の額を記載すること。
　 備考欄は、リースの種類（ファイナンス又はオペレーティングリース）、リース期間、リース期間月数、
　 リース料総額を記載すること。
・ 所有機関欄は、リース会社でなく、リース料金を支払っている機関を記載すること。
・ 耐用年数（処分制限年月日欄）には、当該物品等の耐用年数を記載するとともに、下段に括弧書きで
　 当該物品等の取得日から起算して法定耐用年数が経過する日の属する年度の末日を記載すること。
・ 継続使用の有無には、該当する場合「有」、しない場合「無」を記載すること。</t>
    <phoneticPr fontId="3"/>
  </si>
  <si>
    <t>（代表機関名）</t>
    <rPh sb="1" eb="3">
      <t>ダイヒョウ</t>
    </rPh>
    <rPh sb="3" eb="5">
      <t>キカン</t>
    </rPh>
    <rPh sb="5" eb="6">
      <t>メイ</t>
    </rPh>
    <phoneticPr fontId="3"/>
  </si>
  <si>
    <t>　令和○年度委託事業について、下記のとおり実施したので、その実績を報告します。　</t>
    <rPh sb="1" eb="3">
      <t>レイワ</t>
    </rPh>
    <phoneticPr fontId="3"/>
  </si>
  <si>
    <t>（１）試験研究計画名</t>
    <rPh sb="7" eb="9">
      <t>ケイカク</t>
    </rPh>
    <phoneticPr fontId="3"/>
  </si>
  <si>
    <t>委託試験研究成果報告書のとおり　</t>
    <phoneticPr fontId="3"/>
  </si>
  <si>
    <t>○○事業××拡大コンソーシアム</t>
    <phoneticPr fontId="3"/>
  </si>
  <si>
    <r>
      <t>○○○○○　</t>
    </r>
    <r>
      <rPr>
        <sz val="10"/>
        <color rgb="FFFF0000"/>
        <rFont val="ＭＳ Ｐゴシック"/>
        <family val="3"/>
        <charset val="128"/>
      </rPr>
      <t>←※試験研究委託契約書第１条に記載されている委託業務名を記載してください。</t>
    </r>
    <phoneticPr fontId="3"/>
  </si>
  <si>
    <t>←※　試験研究委託契約書第３条に記載されている委託期間を記載してください。</t>
    <rPh sb="3" eb="5">
      <t>シケン</t>
    </rPh>
    <rPh sb="5" eb="7">
      <t>ケンキュウ</t>
    </rPh>
    <rPh sb="7" eb="9">
      <t>イタク</t>
    </rPh>
    <rPh sb="9" eb="12">
      <t>ケイヤクショ</t>
    </rPh>
    <rPh sb="12" eb="13">
      <t>ダイ</t>
    </rPh>
    <rPh sb="14" eb="15">
      <t>ジョウ</t>
    </rPh>
    <rPh sb="16" eb="18">
      <t>キサイ</t>
    </rPh>
    <rPh sb="23" eb="25">
      <t>イタク</t>
    </rPh>
    <rPh sb="25" eb="27">
      <t>キカン</t>
    </rPh>
    <phoneticPr fontId="3"/>
  </si>
  <si>
    <t>※添付資料を併せて提出してください。</t>
  </si>
  <si>
    <t>自己負担額</t>
    <rPh sb="0" eb="2">
      <t>ジコ</t>
    </rPh>
    <rPh sb="2" eb="5">
      <t>フタンガク</t>
    </rPh>
    <phoneticPr fontId="3"/>
  </si>
  <si>
    <t>○○○○株式会社</t>
    <rPh sb="4" eb="8">
      <t>カブシキガイシャ</t>
    </rPh>
    <phoneticPr fontId="3"/>
  </si>
  <si>
    <r>
      <t>代表取締役　○○　○○　</t>
    </r>
    <r>
      <rPr>
        <sz val="9"/>
        <color rgb="FFFF0000"/>
        <rFont val="ＭＳ ゴシック"/>
        <family val="3"/>
        <charset val="128"/>
      </rPr>
      <t>※契約書記載の代表者名</t>
    </r>
    <rPh sb="0" eb="2">
      <t>ダイヒョウ</t>
    </rPh>
    <rPh sb="2" eb="5">
      <t>トリシマリヤク</t>
    </rPh>
    <phoneticPr fontId="3"/>
  </si>
  <si>
    <t>開始：令和○年○月○日</t>
    <rPh sb="0" eb="2">
      <t>カイシ</t>
    </rPh>
    <rPh sb="3" eb="5">
      <t>レイワ</t>
    </rPh>
    <rPh sb="6" eb="7">
      <t>ネン</t>
    </rPh>
    <rPh sb="8" eb="9">
      <t>ガツ</t>
    </rPh>
    <rPh sb="10" eb="11">
      <t>ニチ</t>
    </rPh>
    <phoneticPr fontId="3"/>
  </si>
  <si>
    <t>完了：令和○年○月○日</t>
    <rPh sb="0" eb="2">
      <t>カンリョウ</t>
    </rPh>
    <rPh sb="3" eb="4">
      <t>レイ</t>
    </rPh>
    <rPh sb="4" eb="5">
      <t>ワ</t>
    </rPh>
    <rPh sb="6" eb="7">
      <t>ネン</t>
    </rPh>
    <rPh sb="8" eb="9">
      <t>ガツ</t>
    </rPh>
    <rPh sb="10" eb="11">
      <t>ニチ</t>
    </rPh>
    <phoneticPr fontId="3"/>
  </si>
  <si>
    <t>（注）研究管理運営業務を専門に行う研究管理運営機関を設置した場合のみ一般管理費を計上できます。</t>
  </si>
  <si>
    <t>直接経費の1５％を超えています。</t>
    <rPh sb="9" eb="10">
      <t>コ</t>
    </rPh>
    <phoneticPr fontId="3"/>
  </si>
  <si>
    <t>ＤＮＡシーケンサー</t>
  </si>
  <si>
    <t>○○社製</t>
  </si>
  <si>
    <t>１式</t>
    <rPh sb="1" eb="2">
      <t>シキ</t>
    </rPh>
    <phoneticPr fontId="2"/>
  </si>
  <si>
    <t>○○大学</t>
    <rPh sb="2" eb="4">
      <t>ダイガク</t>
    </rPh>
    <phoneticPr fontId="2"/>
  </si>
  <si>
    <t>５年</t>
    <rPh sb="1" eb="2">
      <t>ネン</t>
    </rPh>
    <phoneticPr fontId="3"/>
  </si>
  <si>
    <t>購入</t>
    <rPh sb="0" eb="2">
      <t>コウニュウ</t>
    </rPh>
    <phoneticPr fontId="2"/>
  </si>
  <si>
    <t>型式等</t>
  </si>
  <si>
    <t>（〇県〇市〇町〇〇番地）</t>
    <phoneticPr fontId="3"/>
  </si>
  <si>
    <t>（R7.3.31）</t>
    <phoneticPr fontId="3"/>
  </si>
  <si>
    <t>（H31.4.30 購入）</t>
    <rPh sb="10" eb="12">
      <t>コウニュウ</t>
    </rPh>
    <phoneticPr fontId="2"/>
  </si>
  <si>
    <t>△△△△△△</t>
  </si>
  <si>
    <t>△△社製</t>
    <rPh sb="2" eb="4">
      <t>シャセイ</t>
    </rPh>
    <phoneticPr fontId="2"/>
  </si>
  <si>
    <t>２台</t>
    <rPh sb="1" eb="2">
      <t>ダイ</t>
    </rPh>
    <phoneticPr fontId="2"/>
  </si>
  <si>
    <t>△△株式会社</t>
    <rPh sb="2" eb="4">
      <t>カブシキ</t>
    </rPh>
    <rPh sb="4" eb="6">
      <t>カイシャ</t>
    </rPh>
    <phoneticPr fontId="2"/>
  </si>
  <si>
    <t>４年</t>
    <rPh sb="1" eb="2">
      <t>ネン</t>
    </rPh>
    <phoneticPr fontId="3"/>
  </si>
  <si>
    <t>ﾌｧｲﾅﾝｽﾘｰｽ48ヶ月分</t>
    <phoneticPr fontId="3"/>
  </si>
  <si>
    <t>△△△－△△△△</t>
    <phoneticPr fontId="3"/>
  </si>
  <si>
    <t>（　　―　　）</t>
    <phoneticPr fontId="3"/>
  </si>
  <si>
    <t>リース期間</t>
    <rPh sb="3" eb="5">
      <t>キカン</t>
    </rPh>
    <phoneticPr fontId="3"/>
  </si>
  <si>
    <t>平成30年４月１日～</t>
    <rPh sb="0" eb="2">
      <t>ヘイセイ</t>
    </rPh>
    <rPh sb="4" eb="5">
      <t>ネン</t>
    </rPh>
    <rPh sb="6" eb="7">
      <t>ツキ</t>
    </rPh>
    <rPh sb="8" eb="9">
      <t>ヒ</t>
    </rPh>
    <phoneticPr fontId="3"/>
  </si>
  <si>
    <t>リース期間総額</t>
    <rPh sb="3" eb="5">
      <t>キカン</t>
    </rPh>
    <rPh sb="5" eb="7">
      <t>ソウガク</t>
    </rPh>
    <phoneticPr fontId="3"/>
  </si>
  <si>
    <t>リース月額（単価）</t>
    <rPh sb="3" eb="5">
      <t>ゲツガク</t>
    </rPh>
    <rPh sb="6" eb="8">
      <t>タンカ</t>
    </rPh>
    <phoneticPr fontId="3"/>
  </si>
  <si>
    <t>○○○システム</t>
  </si>
  <si>
    <t>○○○○</t>
  </si>
  <si>
    <t>未計上</t>
    <rPh sb="0" eb="3">
      <t>ミケイジョウ</t>
    </rPh>
    <phoneticPr fontId="2"/>
  </si>
  <si>
    <t>○年度に</t>
    <rPh sb="1" eb="3">
      <t>ネンド</t>
    </rPh>
    <phoneticPr fontId="2"/>
  </si>
  <si>
    <t>資産計上予定</t>
  </si>
  <si>
    <t>（記載要領）</t>
  </si>
  <si>
    <t>・試作品等が複数の部分により構成される場合には、その部分を試作品等の内訳として記載すること。</t>
  </si>
  <si>
    <t>・「製造又は取得価格」欄は、当該試作品等の直接材料費の額を記載すること。</t>
  </si>
  <si>
    <t>・「資産計上した場合の年月」欄は、各年度中に資産計上した場合に記載すること。</t>
  </si>
  <si>
    <t>・「備考」欄には、委託先において、事業終了までに試作品等を完成品として資産計上する予定
    がある場合に、その旨を記載すること。</t>
  </si>
  <si>
    <t>○○○○○</t>
    <phoneticPr fontId="3"/>
  </si>
  <si>
    <t>株○○商事</t>
  </si>
  <si>
    <t>株○○商事</t>
    <phoneticPr fontId="3"/>
  </si>
  <si>
    <t>○○有限会社</t>
  </si>
  <si>
    <t>一般管理費</t>
  </si>
  <si>
    <t/>
  </si>
  <si>
    <t>一般管理経費</t>
  </si>
  <si>
    <t>　消費税等相当額</t>
    <rPh sb="1" eb="4">
      <t>ショウヒゼイ</t>
    </rPh>
    <rPh sb="4" eb="5">
      <t>トウ</t>
    </rPh>
    <rPh sb="5" eb="7">
      <t>ソウトウ</t>
    </rPh>
    <rPh sb="7" eb="8">
      <t>ガク</t>
    </rPh>
    <phoneticPr fontId="3"/>
  </si>
  <si>
    <t>（３）委託試験研究の研究総括者又は研究統括者の所属及び氏名</t>
    <rPh sb="10" eb="12">
      <t>ケンキュウ</t>
    </rPh>
    <rPh sb="12" eb="14">
      <t>ソウカツ</t>
    </rPh>
    <rPh sb="14" eb="15">
      <t>シャ</t>
    </rPh>
    <rPh sb="15" eb="16">
      <t>マタ</t>
    </rPh>
    <rPh sb="17" eb="19">
      <t>ケンキュウ</t>
    </rPh>
    <rPh sb="19" eb="22">
      <t>トウカツシャ</t>
    </rPh>
    <rPh sb="23" eb="25">
      <t>ショゾク</t>
    </rPh>
    <phoneticPr fontId="3"/>
  </si>
  <si>
    <r>
      <t>××大学××研究センター　生研　太郎　</t>
    </r>
    <r>
      <rPr>
        <sz val="10"/>
        <color rgb="FFFF0000"/>
        <rFont val="ＭＳ Ｐゴシック"/>
        <family val="3"/>
        <charset val="128"/>
      </rPr>
      <t>←※２　研究統括者または研究総括者の所属・氏名を記載してください。</t>
    </r>
    <rPh sb="31" eb="33">
      <t>ケンキュウ</t>
    </rPh>
    <rPh sb="33" eb="35">
      <t>ソウカツ</t>
    </rPh>
    <rPh sb="35" eb="36">
      <t>シャ</t>
    </rPh>
    <phoneticPr fontId="3"/>
  </si>
  <si>
    <t>※３　構成員が代表機関へ提出する場合は、研究責任者又は研究実施責任者等の所属・氏名を記載してください。</t>
    <rPh sb="20" eb="22">
      <t>ケンキュウ</t>
    </rPh>
    <rPh sb="22" eb="25">
      <t>セキニンシャ</t>
    </rPh>
    <rPh sb="25" eb="26">
      <t>マタ</t>
    </rPh>
    <rPh sb="34" eb="35">
      <t>トウ</t>
    </rPh>
    <rPh sb="42" eb="44">
      <t>キサイ</t>
    </rPh>
    <phoneticPr fontId="3"/>
  </si>
  <si>
    <t>・ リースによる物品の導入についても記載すること。（レンタルについては記載不要）
　 単価及び金額欄は、当該年度にかかる単価・リース料の額を記載すること。
　 備考欄は、リースの種類（ファイナンス又はオペレーティングリース）、リース期間、リース期間月数、
　 リース料総額、、リース月額（単価）を記載すること。
・ 所有機関欄は、リース会社でなく、リース料金を支払っている機関を記載すること。
・ 耐用年数（処分制限年月日欄）には、当該物品等の耐用年数を記載するとともに、下段に括弧書きで
　 当該物品等の取得日から起算して法定耐用年数が経過する日の属する年度の末日を記載すること。
・ 継続使用の有無には、該当する場合「有」、しない場合「無」を記載すること。</t>
    <phoneticPr fontId="3"/>
  </si>
  <si>
    <t>・ リースによる物品の導入についても記載すること。（レンタルについては記載不要）
　 単価及び金額欄は、当該年度にかかる単価・リース料の額を記載すること。
　 備考欄は、リースの種類（ファイナンス又はオペレーティングリース）、リース期間、リース期間月数、
　 リース料総額、、リース月額（単価）を記載すること。
・ 所有機関欄は、リース会社でなく、リース料金を支払っている機関を記載すること。
・ 耐用年数（処分制限年月日欄）には、当該物品等の耐用年数を記載するとともに、下段に括弧書きで
　 当該物品等の取得日から起算して法定耐用年数が経過する日の属する年度の末日を記載すること。
・ 継続使用の有無には、該当する場合「有」、しない場合「無」を記載すること。</t>
    <rPh sb="218" eb="220">
      <t>ブッピン</t>
    </rPh>
    <rPh sb="220" eb="221">
      <t>トウ</t>
    </rPh>
    <rPh sb="247" eb="249">
      <t>トウガイ</t>
    </rPh>
    <rPh sb="249" eb="251">
      <t>ブッピン</t>
    </rPh>
    <rPh sb="251" eb="252">
      <t>トウ</t>
    </rPh>
    <rPh sb="253" eb="256">
      <t>シュトクビ</t>
    </rPh>
    <rPh sb="258" eb="260">
      <t>キサン</t>
    </rPh>
    <rPh sb="262" eb="264">
      <t>ホウテイ</t>
    </rPh>
    <rPh sb="264" eb="266">
      <t>タイヨウ</t>
    </rPh>
    <rPh sb="266" eb="268">
      <t>ネンスウ</t>
    </rPh>
    <rPh sb="269" eb="271">
      <t>ケイカ</t>
    </rPh>
    <rPh sb="273" eb="274">
      <t>ヒ</t>
    </rPh>
    <rPh sb="275" eb="276">
      <t>ゾク</t>
    </rPh>
    <rPh sb="278" eb="280">
      <t>ネンド</t>
    </rPh>
    <rPh sb="281" eb="282">
      <t>マツ</t>
    </rPh>
    <rPh sb="282" eb="283">
      <t>ヒ</t>
    </rPh>
    <phoneticPr fontId="3"/>
  </si>
  <si>
    <t>費目,細目/構成員名</t>
  </si>
  <si>
    <t>精　算　額</t>
    <phoneticPr fontId="3"/>
  </si>
  <si>
    <t>（コンソーシアム名）</t>
    <rPh sb="8" eb="9">
      <t>メイ</t>
    </rPh>
    <phoneticPr fontId="3"/>
  </si>
  <si>
    <t>研究課題番号：</t>
    <rPh sb="0" eb="2">
      <t>ケンキュウ</t>
    </rPh>
    <rPh sb="2" eb="4">
      <t>カダイ</t>
    </rPh>
    <rPh sb="4" eb="6">
      <t>バンゴウ</t>
    </rPh>
    <phoneticPr fontId="3"/>
  </si>
  <si>
    <t>　国内旅費</t>
    <rPh sb="1" eb="3">
      <t>コクナイ</t>
    </rPh>
    <rPh sb="3" eb="5">
      <t>リョヒ</t>
    </rPh>
    <phoneticPr fontId="3"/>
  </si>
  <si>
    <t>　依頼出張旅費（国内・外国）</t>
    <rPh sb="1" eb="3">
      <t>イライ</t>
    </rPh>
    <rPh sb="3" eb="5">
      <t>シュッチョウ</t>
    </rPh>
    <rPh sb="5" eb="7">
      <t>リョヒ</t>
    </rPh>
    <rPh sb="8" eb="10">
      <t>コクナイ</t>
    </rPh>
    <rPh sb="11" eb="13">
      <t>ガイコク</t>
    </rPh>
    <phoneticPr fontId="3"/>
  </si>
  <si>
    <t>未達額又は返還額</t>
    <rPh sb="0" eb="2">
      <t>ミタツ</t>
    </rPh>
    <rPh sb="2" eb="3">
      <t>ガク</t>
    </rPh>
    <rPh sb="3" eb="4">
      <t>マタ</t>
    </rPh>
    <rPh sb="5" eb="8">
      <t>ヘンカンガク</t>
    </rPh>
    <phoneticPr fontId="3"/>
  </si>
  <si>
    <t>委託費の上限</t>
    <rPh sb="0" eb="3">
      <t>イタクヒ</t>
    </rPh>
    <rPh sb="4" eb="6">
      <t>ジョウゲン</t>
    </rPh>
    <phoneticPr fontId="3"/>
  </si>
  <si>
    <t>e-Rad課題ID(半角英数字)</t>
    <phoneticPr fontId="3"/>
  </si>
  <si>
    <t>令和　年　月　日</t>
    <rPh sb="0" eb="2">
      <t>レイワ</t>
    </rPh>
    <rPh sb="3" eb="4">
      <t>ネン</t>
    </rPh>
    <rPh sb="5" eb="6">
      <t>ガツ</t>
    </rPh>
    <rPh sb="7" eb="8">
      <t>ニチ</t>
    </rPh>
    <phoneticPr fontId="3"/>
  </si>
  <si>
    <t>令和　年　月　日</t>
    <rPh sb="0" eb="1">
      <t>レイ</t>
    </rPh>
    <rPh sb="1" eb="2">
      <t>ワ</t>
    </rPh>
    <rPh sb="3" eb="4">
      <t>ネン</t>
    </rPh>
    <rPh sb="5" eb="6">
      <t>ガツ</t>
    </rPh>
    <rPh sb="7" eb="8">
      <t>ニチ</t>
    </rPh>
    <phoneticPr fontId="3"/>
  </si>
  <si>
    <t>開始：</t>
    <rPh sb="0" eb="2">
      <t>カイシ</t>
    </rPh>
    <phoneticPr fontId="3"/>
  </si>
  <si>
    <t>完了：</t>
    <rPh sb="0" eb="2">
      <t>カンリョウ</t>
    </rPh>
    <phoneticPr fontId="3"/>
  </si>
  <si>
    <r>
      <t>令和</t>
    </r>
    <r>
      <rPr>
        <sz val="10"/>
        <color rgb="FFFF0000"/>
        <rFont val="ＭＳ Ｐゴシック"/>
        <family val="3"/>
        <charset val="128"/>
      </rPr>
      <t>○</t>
    </r>
    <r>
      <rPr>
        <sz val="10"/>
        <rFont val="ＭＳ Ｐゴシック"/>
        <family val="3"/>
        <charset val="128"/>
      </rPr>
      <t>年</t>
    </r>
    <r>
      <rPr>
        <sz val="10"/>
        <color rgb="FFFF0000"/>
        <rFont val="ＭＳ Ｐゴシック"/>
        <family val="3"/>
        <charset val="128"/>
      </rPr>
      <t>○</t>
    </r>
    <r>
      <rPr>
        <sz val="10"/>
        <rFont val="ＭＳ Ｐゴシック"/>
        <family val="3"/>
        <charset val="128"/>
      </rPr>
      <t>月</t>
    </r>
    <r>
      <rPr>
        <sz val="10"/>
        <color rgb="FFFF0000"/>
        <rFont val="ＭＳ Ｐゴシック"/>
        <family val="3"/>
        <charset val="128"/>
      </rPr>
      <t>○</t>
    </r>
    <r>
      <rPr>
        <sz val="10"/>
        <rFont val="ＭＳ Ｐゴシック"/>
        <family val="3"/>
        <charset val="128"/>
      </rPr>
      <t>日</t>
    </r>
    <rPh sb="0" eb="1">
      <t>レイ</t>
    </rPh>
    <rPh sb="1" eb="2">
      <t>ワ</t>
    </rPh>
    <phoneticPr fontId="3"/>
  </si>
  <si>
    <t>令和○年○月○日</t>
    <phoneticPr fontId="3"/>
  </si>
  <si>
    <t>（代表者名）</t>
    <rPh sb="1" eb="2">
      <t>ダイ</t>
    </rPh>
    <rPh sb="2" eb="3">
      <t>ヒョウ</t>
    </rPh>
    <rPh sb="3" eb="4">
      <t>モノ</t>
    </rPh>
    <rPh sb="4" eb="5">
      <t>メイ</t>
    </rPh>
    <phoneticPr fontId="3"/>
  </si>
  <si>
    <t>（住所）</t>
    <rPh sb="1" eb="2">
      <t>ジュウ</t>
    </rPh>
    <rPh sb="2" eb="3">
      <t>ショ</t>
    </rPh>
    <phoneticPr fontId="3"/>
  </si>
  <si>
    <t>e-Rad課題ID(半角英数字)12345678</t>
  </si>
  <si>
    <r>
      <t>令和</t>
    </r>
    <r>
      <rPr>
        <b/>
        <sz val="12"/>
        <color rgb="FFFF0000"/>
        <rFont val="ＭＳ Ｐゴシック"/>
        <family val="3"/>
        <charset val="128"/>
      </rPr>
      <t>○○</t>
    </r>
    <r>
      <rPr>
        <b/>
        <sz val="12"/>
        <rFont val="ＭＳ Ｐゴシック"/>
        <family val="3"/>
        <charset val="128"/>
      </rPr>
      <t>年度　委託費集計表　</t>
    </r>
    <rPh sb="0" eb="2">
      <t>レイワ</t>
    </rPh>
    <rPh sb="4" eb="6">
      <t>ネンド</t>
    </rPh>
    <rPh sb="7" eb="10">
      <t>イタクヒ</t>
    </rPh>
    <rPh sb="10" eb="13">
      <t>シュウケイヒョウ</t>
    </rPh>
    <phoneticPr fontId="3"/>
  </si>
  <si>
    <t>　（依頼出張）国内・外国旅費</t>
    <rPh sb="2" eb="4">
      <t>イライ</t>
    </rPh>
    <rPh sb="4" eb="6">
      <t>シュッチョウ</t>
    </rPh>
    <rPh sb="7" eb="9">
      <t>コクナイ</t>
    </rPh>
    <rPh sb="10" eb="12">
      <t>ガイコク</t>
    </rPh>
    <rPh sb="12" eb="14">
      <t>リョヒ</t>
    </rPh>
    <phoneticPr fontId="19"/>
  </si>
  <si>
    <t>■精算額</t>
    <rPh sb="1" eb="4">
      <t>セイサンガク</t>
    </rPh>
    <phoneticPr fontId="3"/>
  </si>
  <si>
    <t>■未達額又は返還額</t>
    <rPh sb="1" eb="3">
      <t>ミタツ</t>
    </rPh>
    <rPh sb="3" eb="4">
      <t>ガク</t>
    </rPh>
    <rPh sb="4" eb="5">
      <t>マタ</t>
    </rPh>
    <rPh sb="6" eb="9">
      <t>ヘンカンガク</t>
    </rPh>
    <phoneticPr fontId="4"/>
  </si>
  <si>
    <t>■予算額</t>
    <rPh sb="1" eb="4">
      <t>ヨサンガク</t>
    </rPh>
    <phoneticPr fontId="4"/>
  </si>
  <si>
    <t>費目、細目/構成員名</t>
    <phoneticPr fontId="3"/>
  </si>
  <si>
    <t>○○大学</t>
    <rPh sb="2" eb="4">
      <t>ダイガク</t>
    </rPh>
    <phoneticPr fontId="4"/>
  </si>
  <si>
    <t>××㈱</t>
  </si>
  <si>
    <t>■未達額又は返還額</t>
    <rPh sb="1" eb="3">
      <t>ミタツ</t>
    </rPh>
    <rPh sb="3" eb="4">
      <t>ガク</t>
    </rPh>
    <rPh sb="4" eb="5">
      <t>マタ</t>
    </rPh>
    <rPh sb="6" eb="9">
      <t>ヘンカンガク</t>
    </rPh>
    <phoneticPr fontId="3"/>
  </si>
  <si>
    <t>■予算額</t>
    <rPh sb="1" eb="4">
      <t>ヨサンガク</t>
    </rPh>
    <phoneticPr fontId="3"/>
  </si>
  <si>
    <t>令和○○年度　委託費集計表　</t>
    <rPh sb="0" eb="2">
      <t>レイワ</t>
    </rPh>
    <rPh sb="4" eb="6">
      <t>ネンド</t>
    </rPh>
    <rPh sb="7" eb="10">
      <t>イタクヒ</t>
    </rPh>
    <rPh sb="10" eb="13">
      <t>シュウケイヒョウ</t>
    </rPh>
    <phoneticPr fontId="19"/>
  </si>
  <si>
    <t>・通常における不用額を計上する場合
・61日ルール適用に伴う返還金済額
 （未請求額も含む。）を計上する場合</t>
    <rPh sb="1" eb="3">
      <t>ツウジョウ</t>
    </rPh>
    <rPh sb="7" eb="9">
      <t>フヨウ</t>
    </rPh>
    <rPh sb="9" eb="10">
      <t>ガク</t>
    </rPh>
    <rPh sb="11" eb="13">
      <t>ケイジョウ</t>
    </rPh>
    <rPh sb="15" eb="17">
      <t>バアイ</t>
    </rPh>
    <rPh sb="21" eb="22">
      <t>ニチ</t>
    </rPh>
    <rPh sb="25" eb="27">
      <t>テキヨウ</t>
    </rPh>
    <rPh sb="28" eb="29">
      <t>トモナ</t>
    </rPh>
    <rPh sb="30" eb="33">
      <t>ヘンカンキン</t>
    </rPh>
    <rPh sb="33" eb="34">
      <t>ズミ</t>
    </rPh>
    <rPh sb="34" eb="35">
      <t>ガク</t>
    </rPh>
    <rPh sb="38" eb="39">
      <t>ミ</t>
    </rPh>
    <rPh sb="39" eb="41">
      <t>セイキュウ</t>
    </rPh>
    <rPh sb="41" eb="42">
      <t>ガク</t>
    </rPh>
    <rPh sb="43" eb="44">
      <t>フク</t>
    </rPh>
    <rPh sb="48" eb="50">
      <t>ケイジョウ</t>
    </rPh>
    <rPh sb="52" eb="54">
      <t>バアイ</t>
    </rPh>
    <phoneticPr fontId="3"/>
  </si>
  <si>
    <t>（経理様式２－２）</t>
    <rPh sb="1" eb="3">
      <t>ケイリ</t>
    </rPh>
    <rPh sb="3" eb="5">
      <t>ヨウシキ</t>
    </rPh>
    <phoneticPr fontId="1"/>
  </si>
  <si>
    <t>（経理様式２－２）</t>
    <rPh sb="1" eb="3">
      <t>ケイリ</t>
    </rPh>
    <rPh sb="3" eb="5">
      <t>ヨウシキ</t>
    </rPh>
    <phoneticPr fontId="3"/>
  </si>
  <si>
    <t>（12ヶ月分）</t>
    <rPh sb="4" eb="5">
      <t>ゲツ</t>
    </rPh>
    <rPh sb="5" eb="6">
      <t>ブン</t>
    </rPh>
    <phoneticPr fontId="3"/>
  </si>
  <si>
    <r>
      <t>（３）委託試験研究の</t>
    </r>
    <r>
      <rPr>
        <sz val="10"/>
        <color rgb="FFFF0000"/>
        <rFont val="ＭＳ Ｐゴシック"/>
        <family val="3"/>
        <charset val="128"/>
      </rPr>
      <t>研究総括者</t>
    </r>
    <r>
      <rPr>
        <sz val="10"/>
        <rFont val="ＭＳ Ｐゴシック"/>
        <family val="3"/>
        <charset val="128"/>
      </rPr>
      <t>の所属及び氏名　</t>
    </r>
    <r>
      <rPr>
        <sz val="10"/>
        <color rgb="FFFF0000"/>
        <rFont val="ＭＳ Ｐゴシック"/>
        <family val="3"/>
        <charset val="128"/>
      </rPr>
      <t>←※１　該当する代表者の役職名に修正してください。</t>
    </r>
    <rPh sb="10" eb="12">
      <t>ケンキュウ</t>
    </rPh>
    <rPh sb="12" eb="14">
      <t>ソウカツ</t>
    </rPh>
    <rPh sb="14" eb="15">
      <t>シャ</t>
    </rPh>
    <rPh sb="16" eb="18">
      <t>ショゾク</t>
    </rPh>
    <rPh sb="27" eb="29">
      <t>ガイトウ</t>
    </rPh>
    <rPh sb="31" eb="34">
      <t>ダイヒョウシャ</t>
    </rPh>
    <rPh sb="35" eb="38">
      <t>ヤクショクメイ</t>
    </rPh>
    <rPh sb="39" eb="41">
      <t>シュウセイ</t>
    </rPh>
    <phoneticPr fontId="3"/>
  </si>
  <si>
    <t>試験研究計画名</t>
    <rPh sb="0" eb="7">
      <t>シケンケンキュウケイカクメイ</t>
    </rPh>
    <phoneticPr fontId="3"/>
  </si>
  <si>
    <t>2020/**/**</t>
    <phoneticPr fontId="60"/>
  </si>
  <si>
    <t>研 究 項 目 別 の 分 担</t>
    <rPh sb="0" eb="1">
      <t>ケン</t>
    </rPh>
    <rPh sb="2" eb="3">
      <t>キワム</t>
    </rPh>
    <rPh sb="4" eb="5">
      <t>コウ</t>
    </rPh>
    <rPh sb="6" eb="7">
      <t>メ</t>
    </rPh>
    <rPh sb="8" eb="9">
      <t>ベツ</t>
    </rPh>
    <rPh sb="12" eb="13">
      <t>ブン</t>
    </rPh>
    <rPh sb="14" eb="15">
      <t>タダシ</t>
    </rPh>
    <phoneticPr fontId="60"/>
  </si>
  <si>
    <t>担当研究
項目番号</t>
    <rPh sb="0" eb="2">
      <t>タントウ</t>
    </rPh>
    <rPh sb="2" eb="4">
      <t>ケンキュウ</t>
    </rPh>
    <rPh sb="5" eb="7">
      <t>コウモク</t>
    </rPh>
    <rPh sb="7" eb="9">
      <t>バンゴウ</t>
    </rPh>
    <phoneticPr fontId="60"/>
  </si>
  <si>
    <t>研究項目名</t>
    <rPh sb="0" eb="2">
      <t>ケンキュウ</t>
    </rPh>
    <rPh sb="2" eb="4">
      <t>コウモク</t>
    </rPh>
    <rPh sb="4" eb="5">
      <t>メイ</t>
    </rPh>
    <phoneticPr fontId="60"/>
  </si>
  <si>
    <t>役
割</t>
    <rPh sb="0" eb="1">
      <t>ヤク</t>
    </rPh>
    <rPh sb="2" eb="3">
      <t>ワリ</t>
    </rPh>
    <phoneticPr fontId="60"/>
  </si>
  <si>
    <t>担当者氏名</t>
    <rPh sb="0" eb="3">
      <t>タントウシャ</t>
    </rPh>
    <rPh sb="3" eb="5">
      <t>シメイ</t>
    </rPh>
    <phoneticPr fontId="60"/>
  </si>
  <si>
    <t>所属・部署・役職</t>
    <rPh sb="0" eb="2">
      <t>ショゾク</t>
    </rPh>
    <rPh sb="3" eb="5">
      <t>ブショ</t>
    </rPh>
    <rPh sb="6" eb="8">
      <t>ヤクショク</t>
    </rPh>
    <phoneticPr fontId="60"/>
  </si>
  <si>
    <t>期　　　　間</t>
    <rPh sb="0" eb="1">
      <t>キ</t>
    </rPh>
    <rPh sb="5" eb="6">
      <t>アイダ</t>
    </rPh>
    <phoneticPr fontId="60"/>
  </si>
  <si>
    <t>備　　　　考</t>
    <rPh sb="0" eb="1">
      <t>ソナエ</t>
    </rPh>
    <rPh sb="5" eb="6">
      <t>コウ</t>
    </rPh>
    <phoneticPr fontId="60"/>
  </si>
  <si>
    <t>（記入例）</t>
    <rPh sb="1" eb="3">
      <t>キニュウ</t>
    </rPh>
    <rPh sb="3" eb="4">
      <t>レイ</t>
    </rPh>
    <phoneticPr fontId="60"/>
  </si>
  <si>
    <t>１－（１）</t>
    <phoneticPr fontId="60"/>
  </si>
  <si>
    <t>○○・・・・・</t>
    <phoneticPr fontId="60"/>
  </si>
  <si>
    <t>◎</t>
  </si>
  <si>
    <t>□□　□□□</t>
    <phoneticPr fontId="60"/>
  </si>
  <si>
    <t>○○研究部門○○△△研究領域</t>
    <rPh sb="2" eb="4">
      <t>ケンキュウ</t>
    </rPh>
    <rPh sb="4" eb="6">
      <t>ブモン</t>
    </rPh>
    <rPh sb="10" eb="12">
      <t>ケンキュウ</t>
    </rPh>
    <rPh sb="12" eb="14">
      <t>リョウイキ</t>
    </rPh>
    <phoneticPr fontId="60"/>
  </si>
  <si>
    <t>令和２年４月～
令和３年３月</t>
    <rPh sb="0" eb="2">
      <t>レイワ</t>
    </rPh>
    <rPh sb="3" eb="4">
      <t>ネン</t>
    </rPh>
    <rPh sb="5" eb="6">
      <t>ガツ</t>
    </rPh>
    <rPh sb="8" eb="10">
      <t>レイワ</t>
    </rPh>
    <rPh sb="11" eb="12">
      <t>ネン</t>
    </rPh>
    <rPh sb="13" eb="14">
      <t>ガツ</t>
    </rPh>
    <phoneticPr fontId="60"/>
  </si>
  <si>
    <t>△△　□□□</t>
    <phoneticPr fontId="60"/>
  </si>
  <si>
    <t>○○研究センター
○○△△研究領域</t>
    <rPh sb="2" eb="4">
      <t>ケンキュウ</t>
    </rPh>
    <rPh sb="13" eb="15">
      <t>ケンキュウ</t>
    </rPh>
    <rPh sb="15" eb="17">
      <t>リョウイキ</t>
    </rPh>
    <phoneticPr fontId="60"/>
  </si>
  <si>
    <t>令和元年４月～
令和３年３月</t>
    <rPh sb="0" eb="2">
      <t>レイワ</t>
    </rPh>
    <rPh sb="2" eb="3">
      <t>ガン</t>
    </rPh>
    <rPh sb="3" eb="4">
      <t>ネン</t>
    </rPh>
    <rPh sb="5" eb="6">
      <t>ガツ</t>
    </rPh>
    <rPh sb="8" eb="10">
      <t>レイワ</t>
    </rPh>
    <rPh sb="11" eb="12">
      <t>ネン</t>
    </rPh>
    <rPh sb="13" eb="14">
      <t>ガツ</t>
    </rPh>
    <phoneticPr fontId="60"/>
  </si>
  <si>
    <t>注１：「役割」の欄は、以下の該当する役割を略称で記載する。　　・研究代表者=◎、研究実施責任者=○、研究実施者=空欄、研究補助者=補、事務担当者=事</t>
    <phoneticPr fontId="60"/>
  </si>
  <si>
    <t>　　＊研究補助者とは、研究実施者の指導に従って、当該研究に専念できる者を基本とし、研究実施者が担当する研究の補助的な作業（実験補助、研究材料の維持・管理、データ整理等）を行う者のこと。</t>
    <phoneticPr fontId="60"/>
  </si>
  <si>
    <t>注２：「期間」は担当する（した）期間を記載する。</t>
    <phoneticPr fontId="60"/>
  </si>
  <si>
    <t xml:space="preserve">注３：本表に記載されていない者に対する経費（人件費、旅費、賃金）の支払いは、研究従事者以外に支払うことが必要である経費（例えば依頼出張の旅費等）を除き、認められない。
</t>
    <phoneticPr fontId="60"/>
  </si>
  <si>
    <t>注４：本情報は、生研支援センターからの連絡・案内に使用するほか、研究者の構成等の調査に利用します。なお、個人情報内容に関する秘密は厳守します。</t>
    <rPh sb="8" eb="10">
      <t>セイケン</t>
    </rPh>
    <rPh sb="10" eb="12">
      <t>シエン</t>
    </rPh>
    <phoneticPr fontId="60"/>
  </si>
  <si>
    <t>エフォート</t>
    <phoneticPr fontId="3"/>
  </si>
  <si>
    <t>若手</t>
    <rPh sb="0" eb="2">
      <t>ワカテ</t>
    </rPh>
    <phoneticPr fontId="3"/>
  </si>
  <si>
    <t>バイアウト</t>
    <phoneticPr fontId="3"/>
  </si>
  <si>
    <t>ＲＡ</t>
    <phoneticPr fontId="3"/>
  </si>
  <si>
    <r>
      <t>注５：エフォート管理適用者には</t>
    </r>
    <r>
      <rPr>
        <b/>
        <sz val="10"/>
        <color rgb="FFFF0000"/>
        <rFont val="MS UI Gothic"/>
        <family val="3"/>
        <charset val="128"/>
      </rPr>
      <t>【エフォート】</t>
    </r>
    <r>
      <rPr>
        <sz val="10"/>
        <color rgb="FFFF0000"/>
        <rFont val="MS UI Gothic"/>
        <family val="3"/>
        <charset val="128"/>
      </rPr>
      <t>、•若手研究者の自発的研究活動適用者は</t>
    </r>
    <r>
      <rPr>
        <b/>
        <sz val="10"/>
        <color rgb="FFFF0000"/>
        <rFont val="MS UI Gothic"/>
        <family val="3"/>
        <charset val="128"/>
      </rPr>
      <t>【若手】</t>
    </r>
    <r>
      <rPr>
        <sz val="10"/>
        <color rgb="FFFF0000"/>
        <rFont val="MS UI Gothic"/>
        <family val="3"/>
        <charset val="128"/>
      </rPr>
      <t>、競争的研究費の直接経費から研究代表者の人件費の支出適用者は</t>
    </r>
    <r>
      <rPr>
        <b/>
        <sz val="10"/>
        <color rgb="FFFF0000"/>
        <rFont val="MS UI Gothic"/>
        <family val="3"/>
        <charset val="128"/>
      </rPr>
      <t>【ＰＩ人件費】</t>
    </r>
    <r>
      <rPr>
        <sz val="10"/>
        <color rgb="FFFF0000"/>
        <rFont val="MS UI Gothic"/>
        <family val="3"/>
        <charset val="128"/>
      </rPr>
      <t>、競争的研究費の直接経費から研究以外の業務の代行経費を支出適用者は</t>
    </r>
    <r>
      <rPr>
        <b/>
        <sz val="10"/>
        <color rgb="FFFF0000"/>
        <rFont val="MS UI Gothic"/>
        <family val="3"/>
        <charset val="128"/>
      </rPr>
      <t>【バイアウト】</t>
    </r>
    <r>
      <rPr>
        <sz val="10"/>
        <color rgb="FFFF0000"/>
        <rFont val="MS UI Gothic"/>
        <family val="3"/>
        <charset val="128"/>
      </rPr>
      <t>、ＲＡ等博士課程学生向けの経費計上を行う場合は</t>
    </r>
    <r>
      <rPr>
        <b/>
        <sz val="10"/>
        <color rgb="FFFF0000"/>
        <rFont val="MS UI Gothic"/>
        <family val="3"/>
        <charset val="128"/>
      </rPr>
      <t>【ＲＡ】</t>
    </r>
    <r>
      <rPr>
        <sz val="10"/>
        <color rgb="FFFF0000"/>
        <rFont val="MS UI Gothic"/>
        <family val="3"/>
        <charset val="128"/>
      </rPr>
      <t>と備考欄に記載すること</t>
    </r>
    <rPh sb="8" eb="10">
      <t>カンリ</t>
    </rPh>
    <rPh sb="10" eb="13">
      <t>テキヨウシャ</t>
    </rPh>
    <rPh sb="37" eb="40">
      <t>テキヨウシャ</t>
    </rPh>
    <rPh sb="42" eb="44">
      <t>ワカテ</t>
    </rPh>
    <rPh sb="69" eb="71">
      <t>シシュツ</t>
    </rPh>
    <rPh sb="71" eb="74">
      <t>テキヨウシャ</t>
    </rPh>
    <rPh sb="78" eb="81">
      <t>ジンケンヒ</t>
    </rPh>
    <rPh sb="111" eb="114">
      <t>テキヨウシャ</t>
    </rPh>
    <rPh sb="150" eb="153">
      <t>ビコウラン</t>
    </rPh>
    <rPh sb="154" eb="156">
      <t>キサイ</t>
    </rPh>
    <phoneticPr fontId="60"/>
  </si>
  <si>
    <t>直接経費の30％以上です。</t>
  </si>
  <si>
    <t>代表機関</t>
    <rPh sb="0" eb="4">
      <t>ダイヒョウキカン</t>
    </rPh>
    <phoneticPr fontId="3"/>
  </si>
  <si>
    <t>構成員</t>
    <rPh sb="0" eb="3">
      <t>コウセイイン</t>
    </rPh>
    <phoneticPr fontId="3"/>
  </si>
  <si>
    <t>●</t>
  </si>
  <si>
    <t>●　※提出先名は代表機関</t>
    <rPh sb="3" eb="6">
      <t>テイシュツサキ</t>
    </rPh>
    <rPh sb="6" eb="7">
      <t>メイ</t>
    </rPh>
    <rPh sb="8" eb="12">
      <t>ダイヒョウキカン</t>
    </rPh>
    <phoneticPr fontId="3"/>
  </si>
  <si>
    <t>別添1 委託費集計表</t>
    <rPh sb="0" eb="2">
      <t>ベッテン</t>
    </rPh>
    <rPh sb="4" eb="7">
      <t>イタクヒ</t>
    </rPh>
    <rPh sb="7" eb="10">
      <t>シュウケイヒョウ</t>
    </rPh>
    <phoneticPr fontId="3"/>
  </si>
  <si>
    <t>●</t>
    <phoneticPr fontId="3"/>
  </si>
  <si>
    <t>構成員分を取りまとめて提出</t>
    <rPh sb="0" eb="3">
      <t>コウセイイン</t>
    </rPh>
    <rPh sb="3" eb="4">
      <t>ブン</t>
    </rPh>
    <rPh sb="5" eb="6">
      <t>ト</t>
    </rPh>
    <rPh sb="11" eb="13">
      <t>テイシュツ</t>
    </rPh>
    <phoneticPr fontId="3"/>
  </si>
  <si>
    <t>イノベーション創出強化研究推進事業　実績報告書については以下の通りご提出をお願いします。</t>
    <rPh sb="7" eb="9">
      <t>ソウシュツ</t>
    </rPh>
    <rPh sb="9" eb="11">
      <t>キョウカ</t>
    </rPh>
    <rPh sb="11" eb="13">
      <t>ケンキュウ</t>
    </rPh>
    <rPh sb="13" eb="15">
      <t>スイシン</t>
    </rPh>
    <rPh sb="15" eb="17">
      <t>ジギョウ</t>
    </rPh>
    <rPh sb="18" eb="23">
      <t>ジッセキホウコクショ</t>
    </rPh>
    <rPh sb="28" eb="30">
      <t>イカ</t>
    </rPh>
    <rPh sb="31" eb="32">
      <t>トオ</t>
    </rPh>
    <rPh sb="34" eb="36">
      <t>テイシュツ</t>
    </rPh>
    <rPh sb="38" eb="39">
      <t>ネガ</t>
    </rPh>
    <phoneticPr fontId="3"/>
  </si>
  <si>
    <r>
      <t xml:space="preserve">別添２ 研究項目別の分担 </t>
    </r>
    <r>
      <rPr>
        <vertAlign val="superscript"/>
        <sz val="11"/>
        <rFont val="ＭＳ Ｐゴシック"/>
        <family val="3"/>
        <charset val="128"/>
      </rPr>
      <t>※</t>
    </r>
    <rPh sb="0" eb="2">
      <t>ベッテン</t>
    </rPh>
    <rPh sb="4" eb="6">
      <t>ケンキュウ</t>
    </rPh>
    <rPh sb="6" eb="8">
      <t>コウモク</t>
    </rPh>
    <rPh sb="8" eb="9">
      <t>ベツ</t>
    </rPh>
    <rPh sb="10" eb="12">
      <t>ブンタン</t>
    </rPh>
    <phoneticPr fontId="3"/>
  </si>
  <si>
    <t xml:space="preserve">※
「別添2 研究項目別の分担」は当該年度の3月31日末時点において、イノベーション創出課で了解を得られているものを提出してください。
また、別ファイル（令和2年度版の様式 III-25）での提出でも構いません。その場合は当該シートにその旨を記載するか削除してください。
</t>
    <rPh sb="17" eb="21">
      <t>トウガイネンド</t>
    </rPh>
    <rPh sb="23" eb="24">
      <t>ガツ</t>
    </rPh>
    <rPh sb="26" eb="27">
      <t>ニチ</t>
    </rPh>
    <rPh sb="27" eb="28">
      <t>マツ</t>
    </rPh>
    <rPh sb="28" eb="30">
      <t>ジテン</t>
    </rPh>
    <rPh sb="42" eb="45">
      <t>ソウシュツカ</t>
    </rPh>
    <rPh sb="46" eb="48">
      <t>リョウカイ</t>
    </rPh>
    <rPh sb="49" eb="50">
      <t>エ</t>
    </rPh>
    <rPh sb="58" eb="60">
      <t>テイシュツ</t>
    </rPh>
    <rPh sb="71" eb="72">
      <t>ベツ</t>
    </rPh>
    <rPh sb="77" eb="79">
      <t>レイワ</t>
    </rPh>
    <rPh sb="80" eb="82">
      <t>ネンド</t>
    </rPh>
    <rPh sb="82" eb="83">
      <t>バン</t>
    </rPh>
    <rPh sb="84" eb="86">
      <t>ヨウシキ</t>
    </rPh>
    <rPh sb="96" eb="98">
      <t>テイシュツ</t>
    </rPh>
    <rPh sb="100" eb="101">
      <t>カマ</t>
    </rPh>
    <rPh sb="108" eb="110">
      <t>バアイ</t>
    </rPh>
    <rPh sb="111" eb="113">
      <t>トウガイ</t>
    </rPh>
    <rPh sb="119" eb="120">
      <t>ムネ</t>
    </rPh>
    <rPh sb="121" eb="123">
      <t>キサイ</t>
    </rPh>
    <rPh sb="126" eb="128">
      <t>サクジョ</t>
    </rPh>
    <phoneticPr fontId="3"/>
  </si>
  <si>
    <t>経理様式2-2</t>
    <rPh sb="0" eb="4">
      <t>ケイリヨウシキ</t>
    </rPh>
    <phoneticPr fontId="3"/>
  </si>
  <si>
    <t>注意事項…記載例をご確認のうえ、作成してください。</t>
    <rPh sb="0" eb="4">
      <t>チュウイジコウ</t>
    </rPh>
    <rPh sb="5" eb="8">
      <t>キサイレイ</t>
    </rPh>
    <rPh sb="10" eb="12">
      <t>カクニン</t>
    </rPh>
    <rPh sb="16" eb="18">
      <t>サクセイ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</si>
</sst>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quot;#,###&quot;）&quot;"/>
    <numFmt numFmtId="177" formatCode="#,##0_ "/>
    <numFmt numFmtId="178" formatCode="###,###,###,###&quot;円&quot;"/>
    <numFmt numFmtId="179" formatCode="0_);[Red]\(0\)"/>
    <numFmt numFmtId="180" formatCode="[$]ggge&quot;年&quot;m&quot;月&quot;d&quot;日&quot;;@" x16r2:formatCode16="[$-ja-JP-x-gannen]ggge&quot;年&quot;m&quot;月&quot;d&quot;日&quot;;@"/>
    <numFmt numFmtId="181" formatCode="[$-411]ggge&quot;年&quot;m&quot;月&quot;d&quot;日&quot;;@"/>
  </numFmts>
  <fonts count="73">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0"/>
      <color indexed="8"/>
      <name val="ＭＳ Ｐゴシック"/>
      <family val="3"/>
      <charset val="128"/>
    </font>
    <font>
      <b/>
      <sz val="10"/>
      <color indexed="8"/>
      <name val="ＭＳ Ｐゴシック"/>
      <family val="3"/>
      <charset val="128"/>
    </font>
    <font>
      <b/>
      <sz val="10"/>
      <name val="ＭＳ Ｐゴシック"/>
      <family val="3"/>
      <charset val="128"/>
    </font>
    <font>
      <sz val="8"/>
      <name val="ＭＳ Ｐゴシック"/>
      <family val="3"/>
      <charset val="128"/>
    </font>
    <font>
      <sz val="9"/>
      <color indexed="81"/>
      <name val="MS P ゴシック"/>
      <family val="3"/>
      <charset val="128"/>
    </font>
    <font>
      <b/>
      <sz val="9"/>
      <color indexed="81"/>
      <name val="MS P ゴシック"/>
      <family val="3"/>
      <charset val="128"/>
    </font>
    <font>
      <b/>
      <sz val="11"/>
      <name val="ＭＳ Ｐゴシック"/>
      <family val="3"/>
      <charset val="128"/>
    </font>
    <font>
      <sz val="11"/>
      <color theme="1"/>
      <name val="ＭＳ Ｐゴシック"/>
      <family val="3"/>
      <charset val="128"/>
      <scheme val="minor"/>
    </font>
    <font>
      <sz val="10"/>
      <color rgb="FFFF0000"/>
      <name val="ＭＳ Ｐゴシック"/>
      <family val="3"/>
      <charset val="128"/>
    </font>
    <font>
      <sz val="11"/>
      <color rgb="FF0000FF"/>
      <name val="ＭＳ Ｐゴシック"/>
      <family val="3"/>
      <charset val="128"/>
    </font>
    <font>
      <b/>
      <sz val="10"/>
      <color rgb="FFFF0000"/>
      <name val="ＭＳ Ｐゴシック"/>
      <family val="3"/>
      <charset val="128"/>
    </font>
    <font>
      <b/>
      <sz val="11"/>
      <color rgb="FFFF0000"/>
      <name val="ＭＳ Ｐゴシック"/>
      <family val="3"/>
      <charset val="128"/>
    </font>
    <font>
      <b/>
      <sz val="9"/>
      <color indexed="10"/>
      <name val="MS P ゴシック"/>
      <family val="3"/>
      <charset val="128"/>
    </font>
    <font>
      <sz val="9"/>
      <name val="ＭＳ Ｐゴシック"/>
      <family val="3"/>
      <charset val="128"/>
    </font>
    <font>
      <sz val="9"/>
      <name val="ＭＳ Ｐゴシック"/>
      <family val="3"/>
      <charset val="128"/>
      <scheme val="minor"/>
    </font>
    <font>
      <b/>
      <sz val="10"/>
      <color indexed="10"/>
      <name val="MS P ゴシック"/>
      <family val="3"/>
      <charset val="128"/>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b/>
      <sz val="18"/>
      <color theme="3"/>
      <name val="ＭＳ Ｐゴシック"/>
      <family val="2"/>
      <charset val="128"/>
      <scheme val="major"/>
    </font>
    <font>
      <sz val="11"/>
      <color rgb="FF9C6500"/>
      <name val="ＭＳ Ｐゴシック"/>
      <family val="2"/>
      <charset val="128"/>
      <scheme val="minor"/>
    </font>
    <font>
      <sz val="11"/>
      <color theme="1"/>
      <name val="ＭＳ Ｐゴシック"/>
      <family val="2"/>
      <scheme val="minor"/>
    </font>
    <font>
      <sz val="10"/>
      <color theme="1"/>
      <name val="ＭＳ Ｐゴシック"/>
      <family val="2"/>
      <charset val="128"/>
      <scheme val="minor"/>
    </font>
    <font>
      <u/>
      <sz val="10"/>
      <color theme="10"/>
      <name val="ＭＳ Ｐゴシック"/>
      <family val="2"/>
      <charset val="128"/>
      <scheme val="minor"/>
    </font>
    <font>
      <sz val="8"/>
      <color indexed="8"/>
      <name val="ＭＳ Ｐゴシック"/>
      <family val="3"/>
      <charset val="128"/>
    </font>
    <font>
      <sz val="12"/>
      <name val="ＭＳ Ｐゴシック"/>
      <family val="3"/>
      <charset val="128"/>
    </font>
    <font>
      <b/>
      <sz val="12"/>
      <name val="ＭＳ Ｐゴシック"/>
      <family val="3"/>
      <charset val="128"/>
    </font>
    <font>
      <sz val="12"/>
      <color rgb="FFFF0000"/>
      <name val="ＭＳ Ｐゴシック"/>
      <family val="3"/>
      <charset val="128"/>
    </font>
    <font>
      <b/>
      <sz val="12"/>
      <color indexed="8"/>
      <name val="ＭＳ Ｐゴシック"/>
      <family val="3"/>
      <charset val="128"/>
    </font>
    <font>
      <sz val="9"/>
      <color indexed="10"/>
      <name val="ＭＳ Ｐゴシック"/>
      <family val="3"/>
      <charset val="128"/>
    </font>
    <font>
      <sz val="9"/>
      <name val="ＭＳ ゴシック"/>
      <family val="3"/>
      <charset val="128"/>
    </font>
    <font>
      <sz val="9"/>
      <color rgb="FFFF0000"/>
      <name val="ＭＳ ゴシック"/>
      <family val="3"/>
      <charset val="128"/>
    </font>
    <font>
      <sz val="8"/>
      <color indexed="81"/>
      <name val="MS P ゴシック"/>
      <family val="3"/>
      <charset val="128"/>
    </font>
    <font>
      <sz val="9"/>
      <color indexed="10"/>
      <name val="MS P ゴシック"/>
      <family val="3"/>
      <charset val="128"/>
    </font>
    <font>
      <sz val="8"/>
      <color rgb="FF000000"/>
      <name val="ＭＳ Ｐゴシック"/>
      <family val="3"/>
      <charset val="128"/>
    </font>
    <font>
      <b/>
      <sz val="11"/>
      <color indexed="10"/>
      <name val="MS P ゴシック"/>
      <family val="3"/>
      <charset val="128"/>
    </font>
    <font>
      <b/>
      <sz val="12"/>
      <color rgb="FFFF0000"/>
      <name val="ＭＳ Ｐゴシック"/>
      <family val="3"/>
      <charset val="128"/>
    </font>
    <font>
      <b/>
      <sz val="12"/>
      <color indexed="10"/>
      <name val="MS P ゴシック"/>
      <family val="3"/>
      <charset val="128"/>
    </font>
    <font>
      <b/>
      <sz val="9"/>
      <color indexed="10"/>
      <name val="ＭＳ Ｐゴシック"/>
      <family val="3"/>
      <charset val="128"/>
    </font>
    <font>
      <sz val="10"/>
      <color theme="4"/>
      <name val="ＭＳ Ｐゴシック"/>
      <family val="3"/>
      <charset val="128"/>
    </font>
    <font>
      <b/>
      <sz val="14"/>
      <name val="ＭＳ Ｐゴシック"/>
      <family val="3"/>
      <charset val="128"/>
    </font>
    <font>
      <sz val="10"/>
      <color theme="1"/>
      <name val="ＭＳ ゴシック"/>
      <family val="3"/>
      <charset val="128"/>
    </font>
    <font>
      <sz val="9"/>
      <color theme="1"/>
      <name val="Meiryo UI"/>
      <family val="3"/>
      <charset val="128"/>
    </font>
    <font>
      <sz val="6"/>
      <name val="ＭＳ Ｐゴシック"/>
      <family val="2"/>
      <charset val="128"/>
      <scheme val="minor"/>
    </font>
    <font>
      <sz val="11"/>
      <color theme="1"/>
      <name val="Meiryo UI"/>
      <family val="3"/>
      <charset val="128"/>
    </font>
    <font>
      <sz val="8"/>
      <color theme="1"/>
      <name val="Meiryo UI"/>
      <family val="3"/>
      <charset val="128"/>
    </font>
    <font>
      <sz val="9"/>
      <color rgb="FF0070C0"/>
      <name val="Meiryo UI"/>
      <family val="3"/>
      <charset val="128"/>
    </font>
    <font>
      <sz val="9"/>
      <color theme="3" tint="0.39997558519241921"/>
      <name val="Meiryo UI"/>
      <family val="3"/>
      <charset val="128"/>
    </font>
    <font>
      <sz val="10"/>
      <color theme="1"/>
      <name val="MS UI Gothic"/>
      <family val="3"/>
      <charset val="128"/>
    </font>
    <font>
      <sz val="8"/>
      <color theme="1"/>
      <name val="MS UI Gothic"/>
      <family val="3"/>
      <charset val="128"/>
    </font>
    <font>
      <sz val="9"/>
      <color theme="1"/>
      <name val="MS UI Gothic"/>
      <family val="3"/>
      <charset val="128"/>
    </font>
    <font>
      <sz val="9"/>
      <color rgb="FFFF0000"/>
      <name val="MS UI Gothic"/>
      <family val="3"/>
      <charset val="128"/>
    </font>
    <font>
      <sz val="8"/>
      <color theme="3"/>
      <name val="Meiryo UI"/>
      <family val="3"/>
      <charset val="128"/>
    </font>
    <font>
      <sz val="10"/>
      <color rgb="FFFF0000"/>
      <name val="MS UI Gothic"/>
      <family val="3"/>
      <charset val="128"/>
    </font>
    <font>
      <b/>
      <sz val="10"/>
      <color rgb="FFFF0000"/>
      <name val="MS UI Gothic"/>
      <family val="3"/>
      <charset val="128"/>
    </font>
    <font>
      <vertAlign val="superscript"/>
      <sz val="11"/>
      <name val="ＭＳ Ｐゴシック"/>
      <family val="3"/>
      <charset val="128"/>
    </font>
  </fonts>
  <fills count="39">
    <fill>
      <patternFill patternType="none"/>
    </fill>
    <fill>
      <patternFill patternType="gray125"/>
    </fill>
    <fill>
      <patternFill patternType="solid">
        <fgColor rgb="FFFFEB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tint="-0.14996795556505021"/>
        <bgColor indexed="64"/>
      </patternFill>
    </fill>
    <fill>
      <patternFill patternType="solid">
        <fgColor theme="0" tint="-4.9989318521683403E-2"/>
        <bgColor indexed="64"/>
      </patternFill>
    </fill>
  </fills>
  <borders count="78">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8"/>
      </left>
      <right style="thin">
        <color indexed="8"/>
      </right>
      <top/>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right/>
      <top/>
      <bottom style="thin">
        <color indexed="8"/>
      </bottom>
      <diagonal/>
    </border>
    <border>
      <left/>
      <right style="thin">
        <color indexed="64"/>
      </right>
      <top style="thin">
        <color indexed="64"/>
      </top>
      <bottom style="thin">
        <color indexed="64"/>
      </bottom>
      <diagonal/>
    </border>
    <border>
      <left style="thin">
        <color indexed="8"/>
      </left>
      <right style="thin">
        <color indexed="64"/>
      </right>
      <top/>
      <bottom style="thin">
        <color indexed="64"/>
      </bottom>
      <diagonal/>
    </border>
    <border>
      <left style="thin">
        <color indexed="8"/>
      </left>
      <right style="thin">
        <color indexed="8"/>
      </right>
      <top/>
      <bottom style="thin">
        <color indexed="8"/>
      </bottom>
      <diagonal/>
    </border>
    <border>
      <left style="thin">
        <color indexed="64"/>
      </left>
      <right style="thin">
        <color indexed="8"/>
      </right>
      <top/>
      <bottom/>
      <diagonal/>
    </border>
    <border>
      <left/>
      <right style="thin">
        <color indexed="64"/>
      </right>
      <top style="thin">
        <color indexed="8"/>
      </top>
      <bottom/>
      <diagonal/>
    </border>
    <border>
      <left/>
      <right style="thin">
        <color indexed="64"/>
      </right>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8"/>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bottom/>
      <diagonal style="thin">
        <color indexed="64"/>
      </diagonal>
    </border>
    <border>
      <left style="thin">
        <color indexed="64"/>
      </left>
      <right style="medium">
        <color auto="1"/>
      </right>
      <top style="thin">
        <color indexed="64"/>
      </top>
      <bottom style="thin">
        <color indexed="64"/>
      </bottom>
      <diagonal/>
    </border>
    <border>
      <left/>
      <right style="medium">
        <color auto="1"/>
      </right>
      <top/>
      <bottom/>
      <diagonal/>
    </border>
    <border>
      <left/>
      <right style="medium">
        <color auto="1"/>
      </right>
      <top/>
      <bottom style="medium">
        <color auto="1"/>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auto="1"/>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s>
  <cellStyleXfs count="72">
    <xf numFmtId="0" fontId="0" fillId="0" borderId="0"/>
    <xf numFmtId="38" fontId="2" fillId="0" borderId="0" applyFont="0" applyFill="0" applyBorder="0" applyAlignment="0" applyProtection="0"/>
    <xf numFmtId="177" fontId="2" fillId="0" borderId="0"/>
    <xf numFmtId="177" fontId="2" fillId="0" borderId="0" applyFont="0" applyFill="0" applyBorder="0" applyAlignment="0" applyProtection="0"/>
    <xf numFmtId="40" fontId="2" fillId="0" borderId="0"/>
    <xf numFmtId="38" fontId="2" fillId="0" borderId="0" applyFont="0" applyFill="0" applyBorder="0" applyAlignment="0" applyProtection="0"/>
    <xf numFmtId="38" fontId="2"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2" fillId="0" borderId="0"/>
    <xf numFmtId="0" fontId="12" fillId="0" borderId="0"/>
    <xf numFmtId="0" fontId="2" fillId="0" borderId="0">
      <alignment vertical="center"/>
    </xf>
    <xf numFmtId="0" fontId="2" fillId="0" borderId="0">
      <alignment vertical="center"/>
    </xf>
    <xf numFmtId="0" fontId="22" fillId="0" borderId="40" applyNumberFormat="0" applyFill="0" applyAlignment="0" applyProtection="0">
      <alignment vertical="center"/>
    </xf>
    <xf numFmtId="0" fontId="23" fillId="0" borderId="41" applyNumberFormat="0" applyFill="0" applyAlignment="0" applyProtection="0">
      <alignment vertical="center"/>
    </xf>
    <xf numFmtId="0" fontId="24" fillId="0" borderId="42" applyNumberFormat="0" applyFill="0" applyAlignment="0" applyProtection="0">
      <alignment vertical="center"/>
    </xf>
    <xf numFmtId="0" fontId="24" fillId="0" borderId="0" applyNumberFormat="0" applyFill="0" applyBorder="0" applyAlignment="0" applyProtection="0">
      <alignment vertical="center"/>
    </xf>
    <xf numFmtId="0" fontId="25" fillId="3" borderId="0" applyNumberFormat="0" applyBorder="0" applyAlignment="0" applyProtection="0">
      <alignment vertical="center"/>
    </xf>
    <xf numFmtId="0" fontId="26" fillId="4" borderId="0" applyNumberFormat="0" applyBorder="0" applyAlignment="0" applyProtection="0">
      <alignment vertical="center"/>
    </xf>
    <xf numFmtId="0" fontId="27" fillId="6" borderId="43" applyNumberFormat="0" applyAlignment="0" applyProtection="0">
      <alignment vertical="center"/>
    </xf>
    <xf numFmtId="0" fontId="28" fillId="7" borderId="44" applyNumberFormat="0" applyAlignment="0" applyProtection="0">
      <alignment vertical="center"/>
    </xf>
    <xf numFmtId="0" fontId="29" fillId="7" borderId="43" applyNumberFormat="0" applyAlignment="0" applyProtection="0">
      <alignment vertical="center"/>
    </xf>
    <xf numFmtId="0" fontId="30" fillId="0" borderId="45" applyNumberFormat="0" applyFill="0" applyAlignment="0" applyProtection="0">
      <alignment vertical="center"/>
    </xf>
    <xf numFmtId="0" fontId="31" fillId="8" borderId="46" applyNumberFormat="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48" applyNumberFormat="0" applyFill="0" applyAlignment="0" applyProtection="0">
      <alignment vertical="center"/>
    </xf>
    <xf numFmtId="0" fontId="35"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35"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35"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35"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35"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35"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36" fillId="0" borderId="0" applyNumberFormat="0" applyFill="0" applyBorder="0" applyAlignment="0" applyProtection="0">
      <alignment vertical="center"/>
    </xf>
    <xf numFmtId="0" fontId="37" fillId="5" borderId="0" applyNumberFormat="0" applyBorder="0" applyAlignment="0" applyProtection="0">
      <alignment vertical="center"/>
    </xf>
    <xf numFmtId="38" fontId="1" fillId="0" borderId="0" applyFont="0" applyFill="0" applyBorder="0" applyAlignment="0" applyProtection="0">
      <alignment vertical="center"/>
    </xf>
    <xf numFmtId="0" fontId="1" fillId="9" borderId="47" applyNumberFormat="0" applyFont="0" applyAlignment="0" applyProtection="0">
      <alignment vertical="center"/>
    </xf>
    <xf numFmtId="0" fontId="35" fillId="13" borderId="0" applyNumberFormat="0" applyBorder="0" applyAlignment="0" applyProtection="0">
      <alignment vertical="center"/>
    </xf>
    <xf numFmtId="0" fontId="35" fillId="17" borderId="0" applyNumberFormat="0" applyBorder="0" applyAlignment="0" applyProtection="0">
      <alignment vertical="center"/>
    </xf>
    <xf numFmtId="0" fontId="35" fillId="21" borderId="0" applyNumberFormat="0" applyBorder="0" applyAlignment="0" applyProtection="0">
      <alignment vertical="center"/>
    </xf>
    <xf numFmtId="0" fontId="35" fillId="25" borderId="0" applyNumberFormat="0" applyBorder="0" applyAlignment="0" applyProtection="0">
      <alignment vertical="center"/>
    </xf>
    <xf numFmtId="0" fontId="35" fillId="29" borderId="0" applyNumberFormat="0" applyBorder="0" applyAlignment="0" applyProtection="0">
      <alignment vertical="center"/>
    </xf>
    <xf numFmtId="0" fontId="35" fillId="33" borderId="0" applyNumberFormat="0" applyBorder="0" applyAlignment="0" applyProtection="0">
      <alignment vertical="center"/>
    </xf>
    <xf numFmtId="0" fontId="2" fillId="0" borderId="0">
      <alignment vertical="center"/>
    </xf>
    <xf numFmtId="0" fontId="21" fillId="0" borderId="0" applyNumberFormat="0" applyFill="0" applyBorder="0" applyAlignment="0" applyProtection="0">
      <alignment vertical="center"/>
    </xf>
    <xf numFmtId="0" fontId="38" fillId="0" borderId="0"/>
    <xf numFmtId="0" fontId="39" fillId="0" borderId="0">
      <alignment vertical="center"/>
    </xf>
    <xf numFmtId="0" fontId="40" fillId="0" borderId="0" applyNumberForma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470">
    <xf numFmtId="0" fontId="0" fillId="0" borderId="0" xfId="0"/>
    <xf numFmtId="0" fontId="13" fillId="0" borderId="0" xfId="0" applyFont="1" applyAlignment="1">
      <alignment vertical="center"/>
    </xf>
    <xf numFmtId="3" fontId="4" fillId="0" borderId="14" xfId="0" applyNumberFormat="1" applyFont="1" applyBorder="1" applyAlignment="1" applyProtection="1">
      <alignment vertical="center"/>
    </xf>
    <xf numFmtId="3" fontId="4" fillId="0" borderId="14" xfId="1" applyNumberFormat="1" applyFont="1" applyBorder="1" applyAlignment="1" applyProtection="1">
      <alignment vertical="center"/>
    </xf>
    <xf numFmtId="0" fontId="4" fillId="0" borderId="14" xfId="0" applyFont="1" applyBorder="1" applyAlignment="1" applyProtection="1">
      <alignment vertical="center"/>
    </xf>
    <xf numFmtId="38" fontId="4" fillId="0" borderId="14" xfId="0" applyNumberFormat="1" applyFont="1" applyBorder="1" applyAlignment="1" applyProtection="1">
      <alignment vertical="center"/>
    </xf>
    <xf numFmtId="3" fontId="4" fillId="0" borderId="16" xfId="1" applyNumberFormat="1" applyFont="1" applyBorder="1" applyAlignment="1" applyProtection="1">
      <alignment vertical="center"/>
    </xf>
    <xf numFmtId="3" fontId="4" fillId="0" borderId="24" xfId="0" applyNumberFormat="1" applyFont="1" applyBorder="1" applyAlignment="1" applyProtection="1">
      <alignment vertical="center"/>
    </xf>
    <xf numFmtId="3" fontId="5" fillId="0" borderId="14" xfId="0" applyNumberFormat="1" applyFont="1" applyBorder="1" applyAlignment="1" applyProtection="1">
      <alignment vertical="center"/>
    </xf>
    <xf numFmtId="3" fontId="4" fillId="0" borderId="23" xfId="0" applyNumberFormat="1" applyFont="1" applyBorder="1" applyAlignment="1" applyProtection="1">
      <alignment vertical="center"/>
    </xf>
    <xf numFmtId="3" fontId="5" fillId="0" borderId="2" xfId="0" applyNumberFormat="1" applyFont="1" applyBorder="1" applyAlignment="1" applyProtection="1">
      <alignment horizontal="right" vertical="center"/>
      <protection locked="0"/>
    </xf>
    <xf numFmtId="3" fontId="4" fillId="0" borderId="0" xfId="0" applyNumberFormat="1" applyFont="1" applyAlignment="1" applyProtection="1">
      <alignment vertical="center"/>
      <protection locked="0"/>
    </xf>
    <xf numFmtId="3" fontId="4" fillId="0" borderId="2" xfId="0" applyNumberFormat="1" applyFont="1" applyBorder="1" applyAlignment="1" applyProtection="1">
      <alignment horizontal="center" vertical="center"/>
      <protection locked="0"/>
    </xf>
    <xf numFmtId="3" fontId="4" fillId="0" borderId="7" xfId="0" applyNumberFormat="1" applyFont="1" applyBorder="1" applyAlignment="1" applyProtection="1">
      <alignment horizontal="center" vertical="center"/>
      <protection locked="0"/>
    </xf>
    <xf numFmtId="3" fontId="4" fillId="0" borderId="1" xfId="0" applyNumberFormat="1" applyFont="1" applyBorder="1" applyAlignment="1" applyProtection="1">
      <alignment horizontal="center" vertical="center"/>
      <protection locked="0"/>
    </xf>
    <xf numFmtId="3" fontId="4" fillId="0" borderId="2" xfId="0" applyNumberFormat="1" applyFont="1" applyBorder="1" applyAlignment="1" applyProtection="1">
      <alignment horizontal="right" vertical="center"/>
      <protection locked="0"/>
    </xf>
    <xf numFmtId="0" fontId="0" fillId="0" borderId="0" xfId="0" applyProtection="1">
      <protection locked="0"/>
    </xf>
    <xf numFmtId="38" fontId="0" fillId="0" borderId="0" xfId="1" applyFont="1" applyAlignment="1" applyProtection="1">
      <alignment vertical="center"/>
      <protection locked="0"/>
    </xf>
    <xf numFmtId="38" fontId="2" fillId="0" borderId="0" xfId="1" applyFont="1" applyAlignment="1" applyProtection="1">
      <alignment vertical="center"/>
      <protection locked="0"/>
    </xf>
    <xf numFmtId="38" fontId="2" fillId="0" borderId="0" xfId="1" applyFont="1" applyBorder="1" applyAlignment="1" applyProtection="1">
      <alignment horizontal="left" vertical="center"/>
      <protection locked="0"/>
    </xf>
    <xf numFmtId="0" fontId="0" fillId="0" borderId="0" xfId="0" applyAlignment="1" applyProtection="1">
      <alignment vertical="center"/>
      <protection locked="0"/>
    </xf>
    <xf numFmtId="38" fontId="14" fillId="0" borderId="0" xfId="1" applyFont="1" applyAlignment="1" applyProtection="1">
      <alignment horizontal="right" vertical="center"/>
      <protection locked="0"/>
    </xf>
    <xf numFmtId="38" fontId="16" fillId="2" borderId="11" xfId="1" applyFont="1" applyFill="1" applyBorder="1" applyAlignment="1" applyProtection="1">
      <alignment horizontal="center" vertical="center"/>
      <protection locked="0"/>
    </xf>
    <xf numFmtId="38" fontId="16" fillId="0" borderId="0" xfId="1" applyFont="1" applyFill="1" applyBorder="1" applyAlignment="1" applyProtection="1">
      <alignment horizontal="center" vertical="center"/>
      <protection locked="0"/>
    </xf>
    <xf numFmtId="38" fontId="2" fillId="0" borderId="0" xfId="1" applyFont="1" applyAlignment="1" applyProtection="1">
      <alignment horizontal="center" vertical="center"/>
      <protection locked="0"/>
    </xf>
    <xf numFmtId="38" fontId="2" fillId="0" borderId="0" xfId="1" applyFont="1" applyAlignment="1" applyProtection="1">
      <alignment horizontal="left" vertical="center"/>
      <protection locked="0"/>
    </xf>
    <xf numFmtId="0" fontId="2" fillId="0" borderId="0" xfId="19" applyFont="1" applyFill="1" applyProtection="1">
      <alignment vertical="center"/>
      <protection locked="0"/>
    </xf>
    <xf numFmtId="38" fontId="0" fillId="0" borderId="0" xfId="1" applyFont="1" applyFill="1" applyAlignment="1" applyProtection="1">
      <alignment horizontal="center" vertical="center"/>
      <protection locked="0"/>
    </xf>
    <xf numFmtId="38" fontId="2" fillId="0" borderId="0" xfId="1" applyFont="1" applyFill="1" applyAlignment="1" applyProtection="1">
      <alignment horizontal="left" vertical="center"/>
      <protection locked="0"/>
    </xf>
    <xf numFmtId="0" fontId="0" fillId="0" borderId="0" xfId="0" applyFill="1" applyAlignment="1" applyProtection="1">
      <alignment vertical="center"/>
      <protection locked="0"/>
    </xf>
    <xf numFmtId="0" fontId="0" fillId="0" borderId="0" xfId="0" applyFill="1" applyProtection="1">
      <protection locked="0"/>
    </xf>
    <xf numFmtId="0" fontId="5" fillId="0" borderId="1" xfId="0" applyFont="1" applyBorder="1" applyAlignment="1" applyProtection="1">
      <alignment horizontal="center" vertical="center"/>
      <protection locked="0"/>
    </xf>
    <xf numFmtId="3" fontId="5" fillId="0" borderId="4" xfId="0" applyNumberFormat="1" applyFont="1" applyBorder="1" applyAlignment="1" applyProtection="1">
      <alignment horizontal="centerContinuous" vertical="center"/>
      <protection locked="0"/>
    </xf>
    <xf numFmtId="3" fontId="5" fillId="0" borderId="22" xfId="0" applyNumberFormat="1" applyFont="1" applyBorder="1" applyAlignment="1" applyProtection="1">
      <alignment horizontal="centerContinuous" vertical="center"/>
      <protection locked="0"/>
    </xf>
    <xf numFmtId="0" fontId="5" fillId="0" borderId="3"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1" xfId="0" applyFont="1" applyBorder="1" applyAlignment="1" applyProtection="1">
      <alignment vertical="center"/>
      <protection locked="0"/>
    </xf>
    <xf numFmtId="0" fontId="5" fillId="0" borderId="2" xfId="0" applyFont="1" applyBorder="1" applyAlignment="1" applyProtection="1">
      <alignment vertical="center"/>
      <protection locked="0"/>
    </xf>
    <xf numFmtId="0" fontId="5" fillId="0" borderId="3" xfId="0" applyFont="1" applyBorder="1" applyAlignment="1" applyProtection="1">
      <alignment vertical="center"/>
      <protection locked="0"/>
    </xf>
    <xf numFmtId="0" fontId="4"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6"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13" xfId="0" applyFont="1" applyBorder="1" applyAlignment="1" applyProtection="1">
      <alignment horizontal="centerContinuous" vertical="center"/>
      <protection locked="0"/>
    </xf>
    <xf numFmtId="0" fontId="5" fillId="0" borderId="9"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4" fillId="0" borderId="0" xfId="0" applyFont="1" applyAlignment="1" applyProtection="1">
      <alignment horizontal="right" vertical="center"/>
      <protection locked="0"/>
    </xf>
    <xf numFmtId="0" fontId="4" fillId="0" borderId="3" xfId="0" applyFont="1" applyBorder="1" applyAlignment="1" applyProtection="1">
      <alignment vertical="center"/>
      <protection locked="0"/>
    </xf>
    <xf numFmtId="0" fontId="4" fillId="0" borderId="5" xfId="0" applyFont="1" applyBorder="1" applyAlignment="1" applyProtection="1">
      <alignment vertical="center"/>
      <protection locked="0"/>
    </xf>
    <xf numFmtId="0" fontId="5" fillId="0" borderId="6" xfId="0" applyFont="1" applyBorder="1" applyAlignment="1" applyProtection="1">
      <alignment vertical="center" shrinkToFit="1"/>
      <protection locked="0"/>
    </xf>
    <xf numFmtId="0" fontId="5" fillId="0" borderId="7" xfId="0" applyFont="1" applyBorder="1" applyAlignment="1" applyProtection="1">
      <alignment vertical="center" shrinkToFit="1"/>
      <protection locked="0"/>
    </xf>
    <xf numFmtId="0" fontId="5" fillId="0" borderId="0" xfId="0" applyFont="1" applyBorder="1" applyAlignment="1" applyProtection="1">
      <alignment horizontal="center" vertical="center" shrinkToFit="1"/>
      <protection locked="0"/>
    </xf>
    <xf numFmtId="0" fontId="5" fillId="0" borderId="7" xfId="0" applyFont="1" applyBorder="1" applyAlignment="1" applyProtection="1">
      <alignment horizontal="right" vertical="center" shrinkToFit="1"/>
      <protection locked="0"/>
    </xf>
    <xf numFmtId="0" fontId="4" fillId="0" borderId="13" xfId="0" applyFont="1" applyBorder="1" applyAlignment="1" applyProtection="1">
      <alignment vertical="center" shrinkToFit="1"/>
      <protection locked="0"/>
    </xf>
    <xf numFmtId="0" fontId="6" fillId="0" borderId="6" xfId="0" applyFont="1" applyBorder="1" applyAlignment="1" applyProtection="1">
      <alignment vertical="center"/>
      <protection locked="0"/>
    </xf>
    <xf numFmtId="3" fontId="4" fillId="0" borderId="14" xfId="0" applyNumberFormat="1" applyFont="1" applyBorder="1" applyAlignment="1" applyProtection="1">
      <alignment vertical="center"/>
      <protection locked="0"/>
    </xf>
    <xf numFmtId="0" fontId="4" fillId="0" borderId="13" xfId="0" applyFont="1" applyBorder="1" applyAlignment="1" applyProtection="1">
      <alignment vertical="center"/>
      <protection locked="0"/>
    </xf>
    <xf numFmtId="0" fontId="4" fillId="0" borderId="6" xfId="0" applyFont="1" applyBorder="1" applyAlignment="1" applyProtection="1">
      <alignment vertical="center" shrinkToFit="1"/>
      <protection locked="0"/>
    </xf>
    <xf numFmtId="0" fontId="4" fillId="0" borderId="7" xfId="0" applyFont="1" applyBorder="1" applyAlignment="1" applyProtection="1">
      <alignment vertical="center" shrinkToFit="1"/>
      <protection locked="0"/>
    </xf>
    <xf numFmtId="0" fontId="7" fillId="0" borderId="6" xfId="0" applyFont="1" applyBorder="1" applyAlignment="1" applyProtection="1">
      <alignment vertical="center"/>
      <protection locked="0"/>
    </xf>
    <xf numFmtId="3" fontId="5" fillId="0" borderId="3" xfId="0" applyNumberFormat="1" applyFont="1" applyBorder="1" applyAlignment="1" applyProtection="1">
      <alignment horizontal="right" vertical="center"/>
      <protection locked="0"/>
    </xf>
    <xf numFmtId="0" fontId="5" fillId="0" borderId="6" xfId="0" applyFont="1" applyBorder="1" applyAlignment="1" applyProtection="1">
      <alignment vertical="center"/>
      <protection locked="0"/>
    </xf>
    <xf numFmtId="0" fontId="5" fillId="0" borderId="7" xfId="0" applyFont="1" applyBorder="1" applyAlignment="1" applyProtection="1">
      <alignment vertical="center"/>
      <protection locked="0"/>
    </xf>
    <xf numFmtId="0" fontId="4" fillId="0" borderId="6" xfId="0" applyFont="1" applyBorder="1" applyAlignment="1" applyProtection="1">
      <alignment vertical="center"/>
      <protection locked="0"/>
    </xf>
    <xf numFmtId="3" fontId="4" fillId="0" borderId="7" xfId="0" applyNumberFormat="1" applyFont="1" applyBorder="1" applyAlignment="1" applyProtection="1">
      <alignment vertical="center"/>
      <protection locked="0"/>
    </xf>
    <xf numFmtId="0" fontId="4" fillId="0" borderId="1" xfId="0" applyFont="1" applyBorder="1" applyAlignment="1" applyProtection="1">
      <alignment vertical="center"/>
      <protection locked="0"/>
    </xf>
    <xf numFmtId="3" fontId="4" fillId="0" borderId="2" xfId="0" applyNumberFormat="1" applyFont="1" applyBorder="1" applyAlignment="1" applyProtection="1">
      <alignment vertical="center"/>
      <protection locked="0"/>
    </xf>
    <xf numFmtId="0" fontId="7" fillId="0" borderId="8" xfId="0" applyFont="1" applyBorder="1" applyAlignment="1" applyProtection="1">
      <alignment horizontal="center" vertical="center"/>
      <protection locked="0"/>
    </xf>
    <xf numFmtId="0" fontId="4" fillId="0" borderId="10" xfId="0" applyFont="1" applyBorder="1" applyAlignment="1" applyProtection="1">
      <alignment vertical="center"/>
      <protection locked="0"/>
    </xf>
    <xf numFmtId="3" fontId="5" fillId="0" borderId="6" xfId="0" applyNumberFormat="1" applyFont="1" applyBorder="1" applyAlignment="1" applyProtection="1">
      <alignment vertical="center"/>
      <protection locked="0"/>
    </xf>
    <xf numFmtId="0" fontId="4" fillId="0" borderId="1"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16" xfId="0" applyFont="1" applyBorder="1" applyAlignment="1" applyProtection="1">
      <alignment vertical="center"/>
      <protection locked="0"/>
    </xf>
    <xf numFmtId="0" fontId="4" fillId="0" borderId="17" xfId="0" applyFont="1" applyBorder="1" applyAlignment="1" applyProtection="1">
      <alignment vertical="center"/>
      <protection locked="0"/>
    </xf>
    <xf numFmtId="0" fontId="4" fillId="0" borderId="15"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7" fillId="0" borderId="14" xfId="0" applyFont="1" applyBorder="1" applyAlignment="1" applyProtection="1">
      <alignment vertical="center"/>
      <protection locked="0"/>
    </xf>
    <xf numFmtId="0" fontId="4" fillId="0" borderId="19" xfId="0" applyFont="1" applyBorder="1" applyAlignment="1" applyProtection="1">
      <alignment vertical="center" shrinkToFit="1"/>
      <protection locked="0"/>
    </xf>
    <xf numFmtId="0" fontId="4" fillId="0" borderId="0" xfId="0" applyFont="1" applyBorder="1" applyAlignment="1" applyProtection="1">
      <alignment vertical="center" shrinkToFit="1"/>
      <protection locked="0"/>
    </xf>
    <xf numFmtId="3" fontId="4" fillId="0" borderId="0" xfId="0" applyNumberFormat="1" applyFont="1" applyBorder="1" applyAlignment="1" applyProtection="1">
      <alignment vertical="center"/>
      <protection locked="0"/>
    </xf>
    <xf numFmtId="0" fontId="4" fillId="0" borderId="20" xfId="0" applyFont="1" applyBorder="1" applyAlignment="1" applyProtection="1">
      <alignment vertical="center"/>
      <protection locked="0"/>
    </xf>
    <xf numFmtId="0" fontId="4" fillId="0" borderId="14" xfId="0" applyFont="1" applyBorder="1" applyAlignment="1" applyProtection="1">
      <alignment vertical="center"/>
      <protection locked="0"/>
    </xf>
    <xf numFmtId="3" fontId="5" fillId="0" borderId="0" xfId="0" applyNumberFormat="1" applyFont="1" applyBorder="1" applyAlignment="1" applyProtection="1">
      <alignment horizontal="right" vertical="center"/>
      <protection locked="0"/>
    </xf>
    <xf numFmtId="0" fontId="4" fillId="0" borderId="0" xfId="0" applyFont="1" applyAlignment="1" applyProtection="1">
      <protection locked="0"/>
    </xf>
    <xf numFmtId="0" fontId="7" fillId="0" borderId="14" xfId="0" applyFont="1" applyBorder="1" applyAlignment="1" applyProtection="1">
      <alignment vertical="center" wrapText="1"/>
      <protection locked="0"/>
    </xf>
    <xf numFmtId="0" fontId="4" fillId="0" borderId="14" xfId="0" applyFont="1" applyBorder="1" applyAlignment="1" applyProtection="1">
      <alignment vertical="center" wrapText="1"/>
      <protection locked="0"/>
    </xf>
    <xf numFmtId="0" fontId="13" fillId="0" borderId="0" xfId="0" applyFont="1" applyBorder="1" applyAlignment="1" applyProtection="1">
      <alignment vertical="center"/>
      <protection locked="0"/>
    </xf>
    <xf numFmtId="0" fontId="7" fillId="0" borderId="14" xfId="0" applyFont="1" applyBorder="1" applyAlignment="1" applyProtection="1">
      <alignment horizontal="center" vertical="center"/>
      <protection locked="0"/>
    </xf>
    <xf numFmtId="3" fontId="7" fillId="0" borderId="14" xfId="0" applyNumberFormat="1" applyFont="1" applyBorder="1" applyAlignment="1" applyProtection="1">
      <alignment vertical="center"/>
      <protection locked="0"/>
    </xf>
    <xf numFmtId="0" fontId="4" fillId="0" borderId="25" xfId="0" applyFont="1" applyBorder="1" applyAlignment="1" applyProtection="1">
      <alignment vertical="center"/>
      <protection locked="0"/>
    </xf>
    <xf numFmtId="0" fontId="7" fillId="0" borderId="0" xfId="0" applyFont="1" applyBorder="1" applyAlignment="1" applyProtection="1">
      <alignment vertical="center"/>
      <protection locked="0"/>
    </xf>
    <xf numFmtId="0" fontId="7" fillId="0" borderId="13" xfId="0" applyFont="1" applyBorder="1" applyAlignment="1" applyProtection="1">
      <alignment vertical="center"/>
      <protection locked="0"/>
    </xf>
    <xf numFmtId="0" fontId="4" fillId="0" borderId="0" xfId="0" applyFont="1" applyAlignment="1" applyProtection="1">
      <alignment horizontal="left" vertical="center" indent="2"/>
      <protection locked="0"/>
    </xf>
    <xf numFmtId="3" fontId="4" fillId="0" borderId="16" xfId="0" applyNumberFormat="1" applyFont="1" applyBorder="1" applyAlignment="1" applyProtection="1">
      <alignment vertical="center"/>
      <protection locked="0"/>
    </xf>
    <xf numFmtId="0" fontId="4" fillId="0" borderId="26" xfId="0" applyFont="1" applyBorder="1" applyAlignment="1" applyProtection="1">
      <alignment vertical="center"/>
      <protection locked="0"/>
    </xf>
    <xf numFmtId="0" fontId="7" fillId="0" borderId="24" xfId="0" applyFont="1" applyBorder="1" applyAlignment="1" applyProtection="1">
      <alignment horizontal="center" vertical="center"/>
      <protection locked="0"/>
    </xf>
    <xf numFmtId="0" fontId="4" fillId="0" borderId="21" xfId="0" applyFont="1" applyBorder="1" applyAlignment="1" applyProtection="1">
      <alignment vertical="center"/>
      <protection locked="0"/>
    </xf>
    <xf numFmtId="0" fontId="4" fillId="0" borderId="27" xfId="0" applyFont="1" applyBorder="1" applyAlignment="1" applyProtection="1">
      <alignment vertical="center"/>
      <protection locked="0"/>
    </xf>
    <xf numFmtId="0" fontId="4" fillId="0" borderId="0" xfId="0" applyFont="1" applyBorder="1" applyAlignment="1" applyProtection="1">
      <alignment horizontal="left"/>
      <protection locked="0"/>
    </xf>
    <xf numFmtId="176" fontId="4" fillId="0" borderId="0" xfId="0" applyNumberFormat="1" applyFont="1" applyBorder="1" applyAlignment="1" applyProtection="1">
      <alignment vertical="center"/>
      <protection locked="0"/>
    </xf>
    <xf numFmtId="0" fontId="4" fillId="0" borderId="2" xfId="0" applyFont="1" applyBorder="1" applyAlignment="1" applyProtection="1">
      <alignment vertical="center"/>
      <protection locked="0"/>
    </xf>
    <xf numFmtId="38" fontId="4" fillId="0" borderId="9" xfId="1"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4" fillId="0" borderId="0" xfId="0" applyFont="1" applyBorder="1" applyAlignment="1" applyProtection="1">
      <alignment horizontal="left" vertical="top"/>
      <protection locked="0"/>
    </xf>
    <xf numFmtId="0" fontId="7" fillId="0" borderId="0" xfId="0" applyFont="1" applyBorder="1" applyAlignment="1" applyProtection="1">
      <alignment horizontal="center" vertical="center"/>
      <protection locked="0"/>
    </xf>
    <xf numFmtId="3" fontId="7" fillId="0" borderId="0" xfId="0" applyNumberFormat="1" applyFont="1" applyBorder="1" applyAlignment="1" applyProtection="1">
      <alignment vertical="center"/>
      <protection locked="0"/>
    </xf>
    <xf numFmtId="0" fontId="6" fillId="0" borderId="0" xfId="0" applyFont="1" applyBorder="1" applyAlignment="1" applyProtection="1">
      <alignment horizontal="center" vertical="center"/>
      <protection locked="0"/>
    </xf>
    <xf numFmtId="3" fontId="6" fillId="0" borderId="0" xfId="0" applyNumberFormat="1" applyFont="1" applyBorder="1" applyAlignment="1" applyProtection="1">
      <alignment vertical="center"/>
      <protection locked="0"/>
    </xf>
    <xf numFmtId="0" fontId="5" fillId="0" borderId="0" xfId="0" applyFont="1" applyBorder="1" applyAlignment="1" applyProtection="1">
      <alignment horizontal="left"/>
      <protection locked="0"/>
    </xf>
    <xf numFmtId="176" fontId="5" fillId="0" borderId="0" xfId="0" applyNumberFormat="1" applyFont="1" applyBorder="1" applyAlignment="1" applyProtection="1">
      <alignment vertical="center"/>
      <protection locked="0"/>
    </xf>
    <xf numFmtId="0" fontId="5" fillId="0" borderId="0" xfId="0" applyFont="1" applyBorder="1" applyAlignment="1" applyProtection="1">
      <alignment horizontal="left" vertical="top"/>
      <protection locked="0"/>
    </xf>
    <xf numFmtId="0" fontId="4" fillId="0" borderId="9" xfId="0" applyFont="1" applyBorder="1" applyAlignment="1" applyProtection="1">
      <alignment vertical="center" shrinkToFit="1"/>
      <protection locked="0"/>
    </xf>
    <xf numFmtId="0" fontId="4" fillId="0" borderId="2" xfId="0" applyFont="1" applyBorder="1" applyAlignment="1" applyProtection="1">
      <alignment vertical="center" shrinkToFit="1"/>
      <protection locked="0"/>
    </xf>
    <xf numFmtId="0" fontId="4" fillId="0" borderId="0" xfId="0" applyFont="1" applyProtection="1">
      <protection locked="0"/>
    </xf>
    <xf numFmtId="0" fontId="4" fillId="0" borderId="0" xfId="0" applyFont="1" applyAlignment="1" applyProtection="1">
      <alignment vertical="center" wrapText="1"/>
      <protection locked="0"/>
    </xf>
    <xf numFmtId="38" fontId="4" fillId="0" borderId="0" xfId="0" applyNumberFormat="1" applyFont="1" applyBorder="1" applyAlignment="1" applyProtection="1">
      <alignment vertical="center"/>
    </xf>
    <xf numFmtId="0" fontId="7" fillId="0" borderId="14" xfId="0" applyFont="1" applyBorder="1" applyAlignment="1" applyProtection="1">
      <alignment horizontal="left" vertical="center"/>
    </xf>
    <xf numFmtId="0" fontId="4" fillId="0" borderId="0" xfId="0" applyFont="1" applyAlignment="1" applyProtection="1">
      <alignment vertical="center"/>
      <protection locked="0"/>
    </xf>
    <xf numFmtId="0" fontId="4" fillId="0" borderId="12" xfId="0" applyFont="1" applyBorder="1" applyAlignment="1" applyProtection="1">
      <alignment vertical="center"/>
      <protection locked="0"/>
    </xf>
    <xf numFmtId="0" fontId="5" fillId="0" borderId="2" xfId="0" applyFont="1" applyBorder="1" applyAlignment="1" applyProtection="1">
      <alignment horizontal="center" vertical="center"/>
      <protection locked="0"/>
    </xf>
    <xf numFmtId="0" fontId="4" fillId="0" borderId="9" xfId="0" applyFont="1" applyBorder="1" applyAlignment="1" applyProtection="1">
      <alignment vertic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left" vertical="center"/>
      <protection locked="0"/>
    </xf>
    <xf numFmtId="0" fontId="4" fillId="0" borderId="3" xfId="0" applyFont="1" applyBorder="1" applyAlignment="1" applyProtection="1">
      <alignment vertical="center" shrinkToFit="1"/>
      <protection locked="0"/>
    </xf>
    <xf numFmtId="0" fontId="5" fillId="0" borderId="3" xfId="0" applyFont="1" applyBorder="1" applyAlignment="1" applyProtection="1">
      <alignment vertical="center" shrinkToFit="1"/>
      <protection locked="0"/>
    </xf>
    <xf numFmtId="0" fontId="5" fillId="0" borderId="3" xfId="0" applyFont="1" applyBorder="1" applyAlignment="1" applyProtection="1">
      <alignment horizontal="center" vertical="center" shrinkToFit="1"/>
      <protection locked="0"/>
    </xf>
    <xf numFmtId="3" fontId="5" fillId="0" borderId="3" xfId="0" applyNumberFormat="1" applyFont="1" applyBorder="1" applyAlignment="1" applyProtection="1">
      <alignment vertical="center"/>
      <protection locked="0"/>
    </xf>
    <xf numFmtId="0" fontId="4" fillId="0" borderId="0" xfId="0" applyFont="1" applyBorder="1" applyAlignment="1" applyProtection="1">
      <alignment vertical="center"/>
      <protection locked="0"/>
    </xf>
    <xf numFmtId="3" fontId="4" fillId="0" borderId="14" xfId="1" applyNumberFormat="1" applyFont="1" applyBorder="1" applyAlignment="1" applyProtection="1">
      <alignment vertical="center" wrapText="1"/>
    </xf>
    <xf numFmtId="0" fontId="4" fillId="0" borderId="0" xfId="0" applyFont="1" applyBorder="1" applyAlignment="1" applyProtection="1">
      <alignment vertical="center"/>
    </xf>
    <xf numFmtId="0" fontId="5" fillId="0" borderId="4" xfId="0" applyFont="1" applyBorder="1" applyAlignment="1" applyProtection="1">
      <alignment horizontal="center" vertical="center"/>
      <protection locked="0"/>
    </xf>
    <xf numFmtId="0" fontId="4" fillId="0" borderId="0" xfId="0" applyFont="1" applyAlignment="1" applyProtection="1">
      <alignment vertical="center"/>
      <protection locked="0"/>
    </xf>
    <xf numFmtId="0" fontId="4" fillId="0" borderId="9" xfId="0" applyFont="1" applyBorder="1" applyAlignment="1" applyProtection="1">
      <alignment vertical="center"/>
      <protection locked="0"/>
    </xf>
    <xf numFmtId="0" fontId="41" fillId="0" borderId="2" xfId="0" applyFont="1" applyBorder="1" applyAlignment="1" applyProtection="1">
      <alignment horizontal="right" vertical="center"/>
      <protection locked="0"/>
    </xf>
    <xf numFmtId="0" fontId="5" fillId="0" borderId="13" xfId="0" applyFont="1" applyBorder="1" applyAlignment="1" applyProtection="1">
      <alignment horizontal="right" vertical="center" shrinkToFit="1"/>
      <protection locked="0"/>
    </xf>
    <xf numFmtId="0" fontId="5" fillId="0" borderId="13" xfId="0" applyFont="1" applyBorder="1" applyAlignment="1" applyProtection="1">
      <alignment vertical="center" shrinkToFit="1"/>
      <protection locked="0"/>
    </xf>
    <xf numFmtId="38" fontId="4" fillId="0" borderId="9" xfId="1" applyFont="1" applyBorder="1" applyAlignment="1" applyProtection="1">
      <alignment vertical="center" shrinkToFit="1"/>
    </xf>
    <xf numFmtId="0" fontId="4" fillId="0" borderId="6" xfId="0" applyFont="1" applyBorder="1" applyAlignment="1" applyProtection="1">
      <alignment horizontal="left" vertical="center" shrinkToFit="1"/>
      <protection locked="0"/>
    </xf>
    <xf numFmtId="0" fontId="5" fillId="0" borderId="6" xfId="0" applyFont="1" applyBorder="1" applyAlignment="1" applyProtection="1">
      <alignment horizontal="left" vertical="center"/>
      <protection locked="0"/>
    </xf>
    <xf numFmtId="0" fontId="4" fillId="0" borderId="0" xfId="0" applyFont="1" applyAlignment="1" applyProtection="1">
      <alignment vertical="center"/>
      <protection locked="0"/>
    </xf>
    <xf numFmtId="0" fontId="4" fillId="0" borderId="0" xfId="0" applyFont="1" applyAlignment="1" applyProtection="1">
      <alignment vertical="center"/>
    </xf>
    <xf numFmtId="0" fontId="18" fillId="0" borderId="0" xfId="20" applyFont="1" applyFill="1" applyBorder="1" applyAlignment="1" applyProtection="1">
      <alignment vertical="center"/>
    </xf>
    <xf numFmtId="0" fontId="19" fillId="0" borderId="0" xfId="67" applyFont="1" applyFill="1" applyBorder="1" applyAlignment="1" applyProtection="1">
      <alignment vertical="center"/>
    </xf>
    <xf numFmtId="0" fontId="18" fillId="0" borderId="0" xfId="0" applyFont="1" applyFill="1" applyBorder="1" applyAlignment="1" applyProtection="1">
      <alignment vertical="center"/>
    </xf>
    <xf numFmtId="3" fontId="7" fillId="0" borderId="14" xfId="0" applyNumberFormat="1" applyFont="1" applyBorder="1" applyAlignment="1" applyProtection="1">
      <alignment vertical="center"/>
    </xf>
    <xf numFmtId="3" fontId="5" fillId="0" borderId="10" xfId="0" applyNumberFormat="1" applyFont="1" applyBorder="1" applyAlignment="1" applyProtection="1">
      <alignment horizontal="right" vertical="center"/>
      <protection locked="0"/>
    </xf>
    <xf numFmtId="0" fontId="41" fillId="0" borderId="3" xfId="0" applyFont="1" applyBorder="1" applyAlignment="1" applyProtection="1">
      <alignment horizontal="right" vertical="center" shrinkToFit="1"/>
      <protection locked="0"/>
    </xf>
    <xf numFmtId="0" fontId="0" fillId="0" borderId="0" xfId="0" applyFill="1" applyBorder="1" applyProtection="1">
      <protection locked="0"/>
    </xf>
    <xf numFmtId="0" fontId="2" fillId="0" borderId="0" xfId="0" applyFont="1" applyProtection="1">
      <protection locked="0"/>
    </xf>
    <xf numFmtId="0" fontId="2" fillId="0" borderId="0" xfId="0" applyFont="1" applyAlignment="1" applyProtection="1">
      <alignment vertical="center"/>
      <protection locked="0"/>
    </xf>
    <xf numFmtId="0" fontId="42" fillId="0" borderId="28" xfId="19" applyFont="1" applyFill="1" applyBorder="1" applyAlignment="1" applyProtection="1">
      <alignment horizontal="center" vertical="center"/>
      <protection locked="0"/>
    </xf>
    <xf numFmtId="38" fontId="42" fillId="0" borderId="52" xfId="1" applyFont="1" applyFill="1" applyBorder="1" applyAlignment="1" applyProtection="1">
      <alignment horizontal="center" vertical="center" wrapText="1"/>
      <protection locked="0"/>
    </xf>
    <xf numFmtId="38" fontId="42" fillId="0" borderId="37" xfId="1" applyFont="1" applyFill="1" applyBorder="1" applyAlignment="1" applyProtection="1">
      <alignment horizontal="center" vertical="center" wrapText="1"/>
      <protection locked="0"/>
    </xf>
    <xf numFmtId="38" fontId="42" fillId="0" borderId="49" xfId="1" applyFont="1" applyFill="1" applyBorder="1" applyAlignment="1" applyProtection="1">
      <alignment horizontal="center" vertical="center" wrapText="1"/>
      <protection locked="0"/>
    </xf>
    <xf numFmtId="0" fontId="42" fillId="0" borderId="28" xfId="19" applyFont="1" applyFill="1" applyBorder="1" applyAlignment="1" applyProtection="1">
      <alignment horizontal="center" vertical="center" shrinkToFit="1"/>
      <protection locked="0"/>
    </xf>
    <xf numFmtId="0" fontId="42" fillId="0" borderId="32" xfId="19" applyFont="1" applyFill="1" applyBorder="1" applyAlignment="1" applyProtection="1">
      <alignment horizontal="center" vertical="center" shrinkToFit="1"/>
      <protection locked="0"/>
    </xf>
    <xf numFmtId="0" fontId="43" fillId="0" borderId="29" xfId="19" applyFont="1" applyFill="1" applyBorder="1" applyAlignment="1" applyProtection="1">
      <alignment horizontal="left" vertical="center" wrapText="1"/>
      <protection locked="0"/>
    </xf>
    <xf numFmtId="38" fontId="42" fillId="0" borderId="22" xfId="1" applyFont="1" applyFill="1" applyBorder="1" applyAlignment="1" applyProtection="1">
      <alignment vertical="center" wrapText="1"/>
    </xf>
    <xf numFmtId="38" fontId="42" fillId="0" borderId="11" xfId="1" applyFont="1" applyFill="1" applyBorder="1" applyAlignment="1" applyProtection="1">
      <alignment vertical="center" wrapText="1"/>
    </xf>
    <xf numFmtId="38" fontId="42" fillId="0" borderId="4" xfId="1" applyFont="1" applyFill="1" applyBorder="1" applyAlignment="1" applyProtection="1">
      <alignment vertical="center" wrapText="1"/>
    </xf>
    <xf numFmtId="38" fontId="42" fillId="0" borderId="29" xfId="1" applyFont="1" applyFill="1" applyBorder="1" applyAlignment="1" applyProtection="1">
      <alignment vertical="center"/>
    </xf>
    <xf numFmtId="38" fontId="42" fillId="0" borderId="34" xfId="1" applyFont="1" applyFill="1" applyBorder="1" applyAlignment="1" applyProtection="1">
      <alignment vertical="center"/>
      <protection locked="0"/>
    </xf>
    <xf numFmtId="0" fontId="42" fillId="0" borderId="29" xfId="19" applyFont="1" applyFill="1" applyBorder="1" applyAlignment="1" applyProtection="1">
      <alignment horizontal="left" vertical="center" wrapText="1"/>
      <protection locked="0"/>
    </xf>
    <xf numFmtId="38" fontId="42" fillId="0" borderId="22" xfId="1" applyFont="1" applyFill="1" applyBorder="1" applyAlignment="1" applyProtection="1">
      <alignment vertical="center" wrapText="1"/>
      <protection locked="0"/>
    </xf>
    <xf numFmtId="38" fontId="42" fillId="0" borderId="11" xfId="1" applyFont="1" applyFill="1" applyBorder="1" applyAlignment="1" applyProtection="1">
      <alignment vertical="center" wrapText="1"/>
      <protection locked="0"/>
    </xf>
    <xf numFmtId="38" fontId="42" fillId="0" borderId="4" xfId="1" applyFont="1" applyFill="1" applyBorder="1" applyAlignment="1" applyProtection="1">
      <alignment vertical="center" wrapText="1"/>
      <protection locked="0"/>
    </xf>
    <xf numFmtId="38" fontId="42" fillId="0" borderId="29" xfId="1" applyFont="1" applyFill="1" applyBorder="1" applyAlignment="1" applyProtection="1">
      <alignment vertical="center"/>
      <protection locked="0"/>
    </xf>
    <xf numFmtId="0" fontId="42" fillId="0" borderId="29" xfId="19" applyFont="1" applyFill="1" applyBorder="1" applyAlignment="1" applyProtection="1">
      <alignment horizontal="left" vertical="center" wrapText="1" indent="1"/>
      <protection locked="0"/>
    </xf>
    <xf numFmtId="0" fontId="42" fillId="0" borderId="29" xfId="19" applyFont="1" applyFill="1" applyBorder="1" applyAlignment="1" applyProtection="1">
      <alignment horizontal="left" vertical="center" wrapText="1" indent="2"/>
      <protection locked="0"/>
    </xf>
    <xf numFmtId="0" fontId="42" fillId="0" borderId="29" xfId="19" applyFont="1" applyFill="1" applyBorder="1" applyAlignment="1" applyProtection="1">
      <alignment horizontal="left" vertical="center" indent="2" shrinkToFit="1"/>
      <protection locked="0"/>
    </xf>
    <xf numFmtId="0" fontId="43" fillId="0" borderId="29" xfId="19" applyFont="1" applyFill="1" applyBorder="1" applyAlignment="1" applyProtection="1">
      <alignment vertical="center" wrapText="1"/>
      <protection locked="0"/>
    </xf>
    <xf numFmtId="0" fontId="42" fillId="0" borderId="29" xfId="19" applyFont="1" applyFill="1" applyBorder="1" applyAlignment="1" applyProtection="1">
      <alignment vertical="center" wrapText="1"/>
      <protection locked="0"/>
    </xf>
    <xf numFmtId="9" fontId="42" fillId="0" borderId="22" xfId="1" applyNumberFormat="1" applyFont="1" applyFill="1" applyBorder="1" applyAlignment="1" applyProtection="1">
      <alignment vertical="center" wrapText="1"/>
    </xf>
    <xf numFmtId="9" fontId="42" fillId="0" borderId="4" xfId="1" applyNumberFormat="1" applyFont="1" applyFill="1" applyBorder="1" applyAlignment="1" applyProtection="1">
      <alignment vertical="center" wrapText="1"/>
    </xf>
    <xf numFmtId="0" fontId="42" fillId="0" borderId="29" xfId="19" applyFont="1" applyFill="1" applyBorder="1" applyAlignment="1" applyProtection="1">
      <alignment vertical="center" wrapText="1"/>
    </xf>
    <xf numFmtId="9" fontId="42" fillId="0" borderId="22" xfId="1" applyNumberFormat="1" applyFont="1" applyFill="1" applyBorder="1" applyAlignment="1" applyProtection="1">
      <alignment vertical="center" wrapText="1" shrinkToFit="1"/>
    </xf>
    <xf numFmtId="9" fontId="42" fillId="0" borderId="11" xfId="1" applyNumberFormat="1" applyFont="1" applyFill="1" applyBorder="1" applyAlignment="1" applyProtection="1">
      <alignment vertical="center" wrapText="1" shrinkToFit="1"/>
    </xf>
    <xf numFmtId="38" fontId="42" fillId="0" borderId="29" xfId="1" applyFont="1" applyFill="1" applyBorder="1" applyAlignment="1" applyProtection="1">
      <alignment vertical="center" wrapText="1"/>
    </xf>
    <xf numFmtId="0" fontId="42" fillId="0" borderId="29" xfId="0" applyFont="1" applyFill="1" applyBorder="1" applyAlignment="1" applyProtection="1">
      <alignment vertical="center"/>
      <protection locked="0"/>
    </xf>
    <xf numFmtId="0" fontId="42" fillId="0" borderId="22" xfId="0" applyFont="1" applyFill="1" applyBorder="1" applyAlignment="1" applyProtection="1">
      <alignment vertical="center"/>
      <protection locked="0"/>
    </xf>
    <xf numFmtId="0" fontId="42" fillId="0" borderId="11" xfId="0" applyFont="1" applyFill="1" applyBorder="1" applyAlignment="1" applyProtection="1">
      <alignment vertical="center"/>
      <protection locked="0"/>
    </xf>
    <xf numFmtId="0" fontId="42" fillId="0" borderId="4" xfId="0" applyFont="1" applyFill="1" applyBorder="1" applyAlignment="1" applyProtection="1">
      <alignment vertical="center"/>
      <protection locked="0"/>
    </xf>
    <xf numFmtId="0" fontId="42" fillId="0" borderId="34" xfId="0" applyFont="1" applyFill="1" applyBorder="1" applyProtection="1">
      <protection locked="0"/>
    </xf>
    <xf numFmtId="0" fontId="45" fillId="0" borderId="35" xfId="0" applyFont="1" applyFill="1" applyBorder="1" applyAlignment="1" applyProtection="1">
      <alignment vertical="center"/>
      <protection locked="0"/>
    </xf>
    <xf numFmtId="38" fontId="42" fillId="0" borderId="53" xfId="0" applyNumberFormat="1" applyFont="1" applyFill="1" applyBorder="1" applyAlignment="1" applyProtection="1">
      <alignment vertical="center"/>
    </xf>
    <xf numFmtId="38" fontId="42" fillId="0" borderId="38" xfId="0" applyNumberFormat="1" applyFont="1" applyFill="1" applyBorder="1" applyAlignment="1" applyProtection="1">
      <alignment vertical="center"/>
    </xf>
    <xf numFmtId="38" fontId="42" fillId="0" borderId="50" xfId="0" applyNumberFormat="1" applyFont="1" applyFill="1" applyBorder="1" applyAlignment="1" applyProtection="1">
      <alignment vertical="center"/>
    </xf>
    <xf numFmtId="38" fontId="42" fillId="0" borderId="35" xfId="0" applyNumberFormat="1" applyFont="1" applyFill="1" applyBorder="1" applyAlignment="1" applyProtection="1">
      <alignment vertical="center"/>
    </xf>
    <xf numFmtId="0" fontId="42" fillId="0" borderId="39" xfId="0" applyFont="1" applyFill="1" applyBorder="1" applyProtection="1">
      <protection locked="0"/>
    </xf>
    <xf numFmtId="0" fontId="42" fillId="0" borderId="0" xfId="0" applyFont="1" applyFill="1" applyAlignment="1" applyProtection="1">
      <alignment vertical="center"/>
      <protection locked="0"/>
    </xf>
    <xf numFmtId="0" fontId="42" fillId="0" borderId="31" xfId="0" applyFont="1" applyFill="1" applyBorder="1" applyProtection="1">
      <protection locked="0"/>
    </xf>
    <xf numFmtId="0" fontId="42" fillId="0" borderId="51" xfId="19" applyFont="1" applyFill="1" applyBorder="1" applyAlignment="1" applyProtection="1">
      <alignment horizontal="center" vertical="center"/>
      <protection locked="0"/>
    </xf>
    <xf numFmtId="38" fontId="42" fillId="0" borderId="55" xfId="1" applyFont="1" applyFill="1" applyBorder="1" applyAlignment="1" applyProtection="1">
      <alignment horizontal="center" vertical="center" wrapText="1"/>
    </xf>
    <xf numFmtId="0" fontId="42" fillId="0" borderId="51" xfId="19" applyFont="1" applyFill="1" applyBorder="1" applyAlignment="1" applyProtection="1">
      <alignment horizontal="center" vertical="center" shrinkToFit="1"/>
      <protection locked="0"/>
    </xf>
    <xf numFmtId="0" fontId="43" fillId="0" borderId="29" xfId="19" applyFont="1" applyFill="1" applyBorder="1" applyAlignment="1" applyProtection="1">
      <alignment vertical="center" wrapText="1"/>
    </xf>
    <xf numFmtId="0" fontId="43" fillId="0" borderId="35" xfId="19" applyFont="1" applyFill="1" applyBorder="1" applyAlignment="1" applyProtection="1">
      <alignment vertical="center" wrapText="1"/>
      <protection locked="0"/>
    </xf>
    <xf numFmtId="38" fontId="42" fillId="0" borderId="38" xfId="1" applyFont="1" applyFill="1" applyBorder="1" applyAlignment="1" applyProtection="1">
      <alignment vertical="center" wrapText="1"/>
    </xf>
    <xf numFmtId="38" fontId="42" fillId="0" borderId="35" xfId="1" applyFont="1" applyFill="1" applyBorder="1" applyAlignment="1" applyProtection="1">
      <alignment vertical="center" wrapText="1"/>
    </xf>
    <xf numFmtId="0" fontId="42" fillId="0" borderId="57" xfId="19" applyFont="1" applyFill="1" applyBorder="1" applyAlignment="1" applyProtection="1">
      <alignment horizontal="center" vertical="center" shrinkToFit="1"/>
      <protection locked="0"/>
    </xf>
    <xf numFmtId="38" fontId="42" fillId="0" borderId="39" xfId="1" applyFont="1" applyFill="1" applyBorder="1" applyAlignment="1" applyProtection="1">
      <alignment vertical="center"/>
      <protection locked="0"/>
    </xf>
    <xf numFmtId="0" fontId="18" fillId="0" borderId="0" xfId="0" applyFont="1" applyProtection="1">
      <protection locked="0"/>
    </xf>
    <xf numFmtId="0" fontId="43" fillId="0" borderId="0" xfId="19" applyFont="1" applyProtection="1">
      <alignment vertical="center"/>
      <protection locked="0"/>
    </xf>
    <xf numFmtId="49" fontId="4" fillId="0" borderId="0" xfId="0" applyNumberFormat="1" applyFont="1" applyAlignment="1" applyProtection="1">
      <alignment horizontal="right" vertical="center"/>
      <protection locked="0"/>
    </xf>
    <xf numFmtId="38" fontId="4" fillId="0" borderId="6" xfId="1" applyFont="1" applyBorder="1" applyAlignment="1" applyProtection="1">
      <alignment vertical="center" shrinkToFit="1"/>
      <protection locked="0"/>
    </xf>
    <xf numFmtId="38" fontId="5" fillId="0" borderId="6" xfId="1" applyFont="1" applyBorder="1" applyAlignment="1" applyProtection="1">
      <alignment vertical="center"/>
      <protection locked="0"/>
    </xf>
    <xf numFmtId="38" fontId="4" fillId="0" borderId="2" xfId="1" applyFont="1" applyBorder="1" applyAlignment="1" applyProtection="1">
      <alignment vertic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vertical="center"/>
      <protection locked="0"/>
    </xf>
    <xf numFmtId="0" fontId="4" fillId="0" borderId="0" xfId="0" applyFont="1" applyAlignment="1" applyProtection="1">
      <alignment horizontal="center" vertical="center" wrapText="1"/>
      <protection locked="0"/>
    </xf>
    <xf numFmtId="9" fontId="42" fillId="0" borderId="29" xfId="1" applyNumberFormat="1" applyFont="1" applyFill="1" applyBorder="1" applyAlignment="1" applyProtection="1">
      <alignment vertical="center" wrapText="1"/>
      <protection locked="0"/>
    </xf>
    <xf numFmtId="9" fontId="42" fillId="0" borderId="30" xfId="1" applyNumberFormat="1" applyFont="1" applyFill="1" applyBorder="1" applyAlignment="1" applyProtection="1">
      <alignment vertical="center" wrapText="1"/>
      <protection locked="0"/>
    </xf>
    <xf numFmtId="38" fontId="42" fillId="0" borderId="29" xfId="1" applyFont="1" applyFill="1" applyBorder="1" applyAlignment="1" applyProtection="1">
      <alignment vertical="center" wrapText="1"/>
      <protection locked="0"/>
    </xf>
    <xf numFmtId="0" fontId="5" fillId="0" borderId="4"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4" fillId="0" borderId="0" xfId="0" applyFont="1" applyBorder="1" applyAlignment="1" applyProtection="1">
      <alignment vertical="center"/>
      <protection locked="0"/>
    </xf>
    <xf numFmtId="0" fontId="4" fillId="0" borderId="0" xfId="0" applyFont="1" applyAlignment="1" applyProtection="1">
      <alignment vertical="center"/>
      <protection locked="0"/>
    </xf>
    <xf numFmtId="0" fontId="5" fillId="0" borderId="2" xfId="0" applyFont="1" applyBorder="1" applyAlignment="1" applyProtection="1">
      <alignment horizontal="center" vertical="center"/>
      <protection locked="0"/>
    </xf>
    <xf numFmtId="0" fontId="4" fillId="0" borderId="9"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center" vertical="center" wrapText="1"/>
      <protection locked="0"/>
    </xf>
    <xf numFmtId="0" fontId="4" fillId="0" borderId="19" xfId="0" applyFont="1" applyBorder="1" applyAlignment="1" applyProtection="1">
      <alignment horizontal="left" vertical="center" shrinkToFit="1"/>
      <protection locked="0"/>
    </xf>
    <xf numFmtId="0" fontId="7" fillId="0" borderId="0" xfId="0" applyFont="1" applyBorder="1" applyAlignment="1" applyProtection="1">
      <alignment vertical="center"/>
      <protection locked="0"/>
    </xf>
    <xf numFmtId="0" fontId="18" fillId="0" borderId="0" xfId="0" applyFont="1" applyAlignment="1" applyProtection="1">
      <alignment horizontal="center" vertical="center"/>
      <protection locked="0"/>
    </xf>
    <xf numFmtId="0" fontId="46" fillId="0" borderId="0" xfId="0" applyFont="1" applyAlignment="1" applyProtection="1">
      <alignment vertical="center"/>
      <protection locked="0"/>
    </xf>
    <xf numFmtId="0" fontId="46" fillId="0" borderId="0" xfId="0" applyFont="1" applyAlignment="1" applyProtection="1">
      <alignment horizontal="left" vertical="center"/>
      <protection locked="0"/>
    </xf>
    <xf numFmtId="0" fontId="42" fillId="0" borderId="0" xfId="0" applyFont="1" applyAlignment="1" applyProtection="1">
      <alignment horizontal="center" vertical="center"/>
      <protection locked="0"/>
    </xf>
    <xf numFmtId="0" fontId="47" fillId="0" borderId="0" xfId="0" applyFont="1" applyAlignment="1" applyProtection="1">
      <alignment horizontal="center" vertical="center"/>
      <protection locked="0"/>
    </xf>
    <xf numFmtId="0" fontId="4" fillId="0" borderId="0" xfId="0" applyFont="1" applyAlignment="1" applyProtection="1">
      <alignment vertical="top"/>
      <protection locked="0"/>
    </xf>
    <xf numFmtId="0" fontId="4" fillId="0" borderId="0" xfId="0" applyFont="1" applyAlignment="1" applyProtection="1">
      <alignment horizontal="left" vertical="center" indent="2"/>
      <protection locked="0"/>
    </xf>
    <xf numFmtId="0" fontId="6" fillId="0" borderId="7" xfId="0" applyFont="1" applyBorder="1" applyAlignment="1" applyProtection="1">
      <alignment vertical="center" shrinkToFit="1"/>
      <protection locked="0"/>
    </xf>
    <xf numFmtId="0" fontId="7" fillId="0" borderId="14" xfId="0" applyFont="1" applyBorder="1" applyAlignment="1" applyProtection="1">
      <alignment horizontal="left" vertical="center"/>
      <protection locked="0"/>
    </xf>
    <xf numFmtId="0" fontId="15" fillId="0" borderId="0" xfId="0" applyFont="1" applyBorder="1" applyAlignment="1" applyProtection="1">
      <alignment horizontal="center" vertical="center"/>
      <protection locked="0"/>
    </xf>
    <xf numFmtId="0" fontId="5" fillId="0" borderId="0" xfId="0" applyFont="1" applyAlignment="1" applyProtection="1">
      <alignment horizontal="center" vertical="center" shrinkToFit="1"/>
      <protection locked="0"/>
    </xf>
    <xf numFmtId="3" fontId="5" fillId="0" borderId="6" xfId="0" applyNumberFormat="1" applyFont="1" applyBorder="1" applyAlignment="1" applyProtection="1">
      <alignment vertical="center" shrinkToFit="1"/>
      <protection locked="0"/>
    </xf>
    <xf numFmtId="0" fontId="5" fillId="0" borderId="58" xfId="0" applyFont="1" applyBorder="1" applyAlignment="1" applyProtection="1">
      <alignment vertical="center" shrinkToFit="1"/>
      <protection locked="0"/>
    </xf>
    <xf numFmtId="3" fontId="5" fillId="0" borderId="6" xfId="0" applyNumberFormat="1" applyFont="1" applyBorder="1" applyAlignment="1" applyProtection="1">
      <alignment horizontal="right" vertical="center"/>
      <protection locked="0"/>
    </xf>
    <xf numFmtId="0" fontId="18" fillId="0" borderId="7" xfId="0" applyFont="1" applyBorder="1" applyAlignment="1" applyProtection="1">
      <alignment vertical="center"/>
      <protection locked="0"/>
    </xf>
    <xf numFmtId="0" fontId="8" fillId="0" borderId="13" xfId="0" applyFont="1" applyBorder="1" applyAlignment="1" applyProtection="1">
      <alignment vertical="center" shrinkToFit="1"/>
      <protection locked="0"/>
    </xf>
    <xf numFmtId="58" fontId="8" fillId="0" borderId="13" xfId="0" applyNumberFormat="1" applyFont="1" applyBorder="1" applyAlignment="1" applyProtection="1">
      <alignment horizontal="right" vertical="center" shrinkToFit="1"/>
      <protection locked="0"/>
    </xf>
    <xf numFmtId="178" fontId="4" fillId="0" borderId="13" xfId="0" applyNumberFormat="1" applyFont="1" applyBorder="1" applyAlignment="1" applyProtection="1">
      <alignment horizontal="right" vertical="center" shrinkToFit="1"/>
      <protection locked="0"/>
    </xf>
    <xf numFmtId="0" fontId="18" fillId="0" borderId="13" xfId="0" applyFont="1" applyBorder="1" applyAlignment="1" applyProtection="1">
      <alignment vertical="center" shrinkToFit="1"/>
      <protection locked="0"/>
    </xf>
    <xf numFmtId="0" fontId="15" fillId="0" borderId="0" xfId="0" applyFont="1" applyAlignment="1" applyProtection="1">
      <alignment vertical="center"/>
      <protection locked="0"/>
    </xf>
    <xf numFmtId="0" fontId="13" fillId="0" borderId="0" xfId="0" applyFont="1" applyAlignment="1" applyProtection="1">
      <alignment vertical="center" wrapText="1" shrinkToFit="1"/>
      <protection locked="0"/>
    </xf>
    <xf numFmtId="38" fontId="5" fillId="0" borderId="0" xfId="1" applyFont="1" applyAlignment="1" applyProtection="1">
      <alignment horizontal="right" vertical="center" shrinkToFit="1"/>
      <protection locked="0"/>
    </xf>
    <xf numFmtId="0" fontId="51" fillId="0" borderId="6" xfId="0" applyFont="1" applyBorder="1" applyAlignment="1" applyProtection="1">
      <alignment vertical="center" shrinkToFit="1"/>
      <protection locked="0"/>
    </xf>
    <xf numFmtId="3" fontId="5" fillId="0" borderId="0" xfId="0" applyNumberFormat="1" applyFont="1" applyAlignment="1" applyProtection="1">
      <alignment horizontal="right" vertical="center"/>
      <protection locked="0"/>
    </xf>
    <xf numFmtId="0" fontId="15" fillId="0" borderId="0" xfId="0" applyFont="1" applyBorder="1" applyAlignment="1" applyProtection="1">
      <alignment vertical="center"/>
      <protection locked="0"/>
    </xf>
    <xf numFmtId="0" fontId="43" fillId="0" borderId="33" xfId="19" applyFont="1" applyFill="1" applyBorder="1" applyAlignment="1" applyProtection="1">
      <alignment vertical="center" wrapText="1"/>
      <protection locked="0"/>
    </xf>
    <xf numFmtId="0" fontId="44" fillId="0" borderId="31" xfId="0" applyFont="1" applyFill="1" applyBorder="1" applyAlignment="1" applyProtection="1">
      <alignment horizontal="left" vertical="center" wrapText="1"/>
      <protection locked="0"/>
    </xf>
    <xf numFmtId="0" fontId="42" fillId="0" borderId="29" xfId="0" applyFont="1" applyFill="1" applyBorder="1" applyAlignment="1" applyProtection="1">
      <alignment horizontal="left" vertical="center" wrapText="1" indent="2" shrinkToFit="1"/>
      <protection locked="0"/>
    </xf>
    <xf numFmtId="3" fontId="4" fillId="0" borderId="6" xfId="0" applyNumberFormat="1" applyFont="1" applyBorder="1" applyAlignment="1" applyProtection="1">
      <alignment vertical="center"/>
      <protection locked="0"/>
    </xf>
    <xf numFmtId="38" fontId="42" fillId="0" borderId="11" xfId="1" applyFont="1" applyFill="1" applyBorder="1" applyAlignment="1" applyProtection="1">
      <alignment horizontal="right" vertical="center" wrapText="1"/>
      <protection locked="0"/>
    </xf>
    <xf numFmtId="38" fontId="42" fillId="0" borderId="2" xfId="1" applyFont="1" applyFill="1" applyBorder="1" applyAlignment="1" applyProtection="1">
      <alignment horizontal="right" vertical="center" wrapText="1"/>
    </xf>
    <xf numFmtId="38" fontId="42" fillId="0" borderId="22" xfId="1" applyFont="1" applyFill="1" applyBorder="1" applyAlignment="1" applyProtection="1">
      <alignment horizontal="right" vertical="center"/>
    </xf>
    <xf numFmtId="38" fontId="42" fillId="0" borderId="11" xfId="1" applyFont="1" applyFill="1" applyBorder="1" applyAlignment="1" applyProtection="1">
      <alignment horizontal="right" vertical="center"/>
    </xf>
    <xf numFmtId="38" fontId="42" fillId="0" borderId="4" xfId="1" applyFont="1" applyFill="1" applyBorder="1" applyAlignment="1" applyProtection="1">
      <alignment horizontal="right" vertical="center"/>
    </xf>
    <xf numFmtId="38" fontId="42" fillId="0" borderId="59" xfId="1" applyFont="1" applyFill="1" applyBorder="1" applyProtection="1">
      <protection locked="0"/>
    </xf>
    <xf numFmtId="38" fontId="42" fillId="0" borderId="60" xfId="1" applyFont="1" applyFill="1" applyBorder="1" applyProtection="1">
      <protection locked="0"/>
    </xf>
    <xf numFmtId="38" fontId="42" fillId="0" borderId="38" xfId="1" applyFont="1" applyFill="1" applyBorder="1" applyAlignment="1" applyProtection="1">
      <alignment horizontal="right" vertical="center" wrapText="1"/>
    </xf>
    <xf numFmtId="38" fontId="42" fillId="0" borderId="61" xfId="1" applyFont="1" applyFill="1" applyBorder="1" applyProtection="1">
      <protection locked="0"/>
    </xf>
    <xf numFmtId="38" fontId="42" fillId="0" borderId="0" xfId="0" applyNumberFormat="1" applyFont="1" applyFill="1" applyBorder="1" applyAlignment="1" applyProtection="1">
      <alignment vertical="center"/>
      <protection locked="0"/>
    </xf>
    <xf numFmtId="0" fontId="4" fillId="0" borderId="0" xfId="0" applyFont="1" applyBorder="1" applyAlignment="1" applyProtection="1">
      <alignment horizontal="center" vertical="center" shrinkToFit="1"/>
    </xf>
    <xf numFmtId="0" fontId="4" fillId="0" borderId="0" xfId="0" applyFont="1" applyBorder="1" applyAlignment="1" applyProtection="1">
      <alignment vertical="center" shrinkToFit="1"/>
    </xf>
    <xf numFmtId="3" fontId="4" fillId="0" borderId="0" xfId="0" applyNumberFormat="1" applyFont="1" applyBorder="1" applyAlignment="1" applyProtection="1">
      <alignment vertical="center"/>
    </xf>
    <xf numFmtId="0" fontId="4" fillId="0" borderId="0" xfId="0" applyFont="1" applyBorder="1" applyAlignment="1" applyProtection="1">
      <alignment horizontal="center" vertical="center"/>
    </xf>
    <xf numFmtId="0" fontId="42" fillId="0" borderId="33" xfId="0" applyFont="1" applyFill="1" applyBorder="1" applyAlignment="1" applyProtection="1">
      <alignment horizontal="left" vertical="center" wrapText="1" indent="1"/>
      <protection locked="0"/>
    </xf>
    <xf numFmtId="0" fontId="42" fillId="0" borderId="62" xfId="0" applyFont="1" applyFill="1" applyBorder="1" applyAlignment="1" applyProtection="1">
      <alignment horizontal="left" vertical="center" wrapText="1" indent="1"/>
      <protection locked="0"/>
    </xf>
    <xf numFmtId="0" fontId="18" fillId="0" borderId="0" xfId="0" applyFont="1" applyAlignment="1" applyProtection="1">
      <alignment vertical="center"/>
      <protection locked="0"/>
    </xf>
    <xf numFmtId="0" fontId="0" fillId="0" borderId="0" xfId="0" applyFont="1" applyAlignment="1">
      <alignment vertical="center"/>
    </xf>
    <xf numFmtId="0" fontId="2" fillId="0" borderId="0" xfId="19" applyFont="1" applyAlignment="1" applyProtection="1">
      <alignment horizontal="right" vertical="center"/>
      <protection locked="0"/>
    </xf>
    <xf numFmtId="0" fontId="0" fillId="0" borderId="0" xfId="0" applyAlignment="1" applyProtection="1">
      <alignment horizontal="right"/>
      <protection locked="0"/>
    </xf>
    <xf numFmtId="0" fontId="0" fillId="0" borderId="0" xfId="0" applyAlignment="1" applyProtection="1">
      <alignment horizontal="right"/>
    </xf>
    <xf numFmtId="38" fontId="42" fillId="34" borderId="22" xfId="1" applyFont="1" applyFill="1" applyBorder="1" applyAlignment="1" applyProtection="1">
      <alignment vertical="center" wrapText="1"/>
      <protection locked="0"/>
    </xf>
    <xf numFmtId="38" fontId="42" fillId="34" borderId="11" xfId="1" applyFont="1" applyFill="1" applyBorder="1" applyAlignment="1" applyProtection="1">
      <alignment vertical="center" wrapText="1"/>
      <protection locked="0"/>
    </xf>
    <xf numFmtId="38" fontId="42" fillId="34" borderId="4" xfId="1" applyFont="1" applyFill="1" applyBorder="1" applyAlignment="1" applyProtection="1">
      <alignment vertical="center" wrapText="1"/>
      <protection locked="0"/>
    </xf>
    <xf numFmtId="38" fontId="42" fillId="34" borderId="29" xfId="1" applyFont="1" applyFill="1" applyBorder="1" applyAlignment="1" applyProtection="1">
      <alignment vertical="center"/>
      <protection locked="0"/>
    </xf>
    <xf numFmtId="9" fontId="53" fillId="34" borderId="22" xfId="1" applyNumberFormat="1" applyFont="1" applyFill="1" applyBorder="1" applyAlignment="1" applyProtection="1">
      <alignment vertical="center" wrapText="1"/>
      <protection locked="0"/>
    </xf>
    <xf numFmtId="9" fontId="42" fillId="34" borderId="11" xfId="1" applyNumberFormat="1" applyFont="1" applyFill="1" applyBorder="1" applyAlignment="1" applyProtection="1">
      <alignment vertical="center" wrapText="1"/>
      <protection locked="0"/>
    </xf>
    <xf numFmtId="9" fontId="42" fillId="34" borderId="4" xfId="1" applyNumberFormat="1" applyFont="1" applyFill="1" applyBorder="1" applyAlignment="1" applyProtection="1">
      <alignment vertical="center" wrapText="1"/>
      <protection locked="0"/>
    </xf>
    <xf numFmtId="9" fontId="53" fillId="34" borderId="22" xfId="1" applyNumberFormat="1" applyFont="1" applyFill="1" applyBorder="1" applyAlignment="1" applyProtection="1">
      <alignment vertical="center" wrapText="1" shrinkToFit="1"/>
      <protection locked="0"/>
    </xf>
    <xf numFmtId="9" fontId="42" fillId="34" borderId="11" xfId="1" applyNumberFormat="1" applyFont="1" applyFill="1" applyBorder="1" applyAlignment="1" applyProtection="1">
      <alignment vertical="center" wrapText="1" shrinkToFit="1"/>
      <protection locked="0"/>
    </xf>
    <xf numFmtId="38" fontId="42" fillId="34" borderId="29" xfId="1" applyFont="1" applyFill="1" applyBorder="1" applyAlignment="1" applyProtection="1">
      <alignment vertical="center" wrapText="1"/>
      <protection locked="0"/>
    </xf>
    <xf numFmtId="38" fontId="42" fillId="34" borderId="22" xfId="1" applyFont="1" applyFill="1" applyBorder="1" applyAlignment="1" applyProtection="1">
      <alignment vertical="center"/>
      <protection locked="0"/>
    </xf>
    <xf numFmtId="38" fontId="42" fillId="34" borderId="11" xfId="1" applyFont="1" applyFill="1" applyBorder="1" applyAlignment="1" applyProtection="1">
      <alignment vertical="center"/>
      <protection locked="0"/>
    </xf>
    <xf numFmtId="38" fontId="42" fillId="34" borderId="4" xfId="1" applyFont="1" applyFill="1" applyBorder="1" applyAlignment="1" applyProtection="1">
      <alignment vertical="center"/>
      <protection locked="0"/>
    </xf>
    <xf numFmtId="38" fontId="42" fillId="34" borderId="53" xfId="0" applyNumberFormat="1" applyFont="1" applyFill="1" applyBorder="1" applyAlignment="1" applyProtection="1">
      <alignment vertical="center"/>
      <protection locked="0"/>
    </xf>
    <xf numFmtId="38" fontId="42" fillId="34" borderId="38" xfId="0" applyNumberFormat="1" applyFont="1" applyFill="1" applyBorder="1" applyAlignment="1" applyProtection="1">
      <alignment vertical="center"/>
      <protection locked="0"/>
    </xf>
    <xf numFmtId="38" fontId="42" fillId="34" borderId="50" xfId="0" applyNumberFormat="1" applyFont="1" applyFill="1" applyBorder="1" applyAlignment="1" applyProtection="1">
      <alignment vertical="center"/>
      <protection locked="0"/>
    </xf>
    <xf numFmtId="38" fontId="42" fillId="34" borderId="35" xfId="0" applyNumberFormat="1" applyFont="1" applyFill="1" applyBorder="1" applyAlignment="1" applyProtection="1">
      <alignment vertical="center"/>
      <protection locked="0"/>
    </xf>
    <xf numFmtId="38" fontId="42" fillId="34" borderId="2" xfId="1" applyFont="1" applyFill="1" applyBorder="1" applyAlignment="1" applyProtection="1">
      <alignment horizontal="right" vertical="center" wrapText="1"/>
      <protection locked="0"/>
    </xf>
    <xf numFmtId="38" fontId="42" fillId="34" borderId="38" xfId="1" applyFont="1" applyFill="1" applyBorder="1" applyAlignment="1" applyProtection="1">
      <alignment horizontal="right" vertical="center" wrapText="1"/>
      <protection locked="0"/>
    </xf>
    <xf numFmtId="38" fontId="42" fillId="34" borderId="11" xfId="1" applyFont="1" applyFill="1" applyBorder="1" applyAlignment="1" applyProtection="1">
      <alignment horizontal="right" vertical="center" wrapText="1"/>
      <protection locked="0"/>
    </xf>
    <xf numFmtId="38" fontId="42" fillId="34" borderId="54" xfId="1" applyFont="1" applyFill="1" applyBorder="1" applyAlignment="1" applyProtection="1">
      <alignment horizontal="center" vertical="center" wrapText="1"/>
      <protection locked="0"/>
    </xf>
    <xf numFmtId="38" fontId="42" fillId="34" borderId="55" xfId="1" applyFont="1" applyFill="1" applyBorder="1" applyAlignment="1" applyProtection="1">
      <alignment horizontal="center" vertical="center" wrapText="1"/>
      <protection locked="0"/>
    </xf>
    <xf numFmtId="38" fontId="42" fillId="34" borderId="56" xfId="1" applyFont="1" applyFill="1" applyBorder="1" applyAlignment="1" applyProtection="1">
      <alignment horizontal="center" vertical="center" wrapText="1"/>
      <protection locked="0"/>
    </xf>
    <xf numFmtId="38" fontId="42" fillId="34" borderId="53" xfId="1" applyFont="1" applyFill="1" applyBorder="1" applyAlignment="1" applyProtection="1">
      <alignment vertical="center" wrapText="1"/>
      <protection locked="0"/>
    </xf>
    <xf numFmtId="38" fontId="42" fillId="34" borderId="38" xfId="1" applyFont="1" applyFill="1" applyBorder="1" applyAlignment="1" applyProtection="1">
      <alignment vertical="center" wrapText="1"/>
      <protection locked="0"/>
    </xf>
    <xf numFmtId="38" fontId="42" fillId="34" borderId="50" xfId="1" applyFont="1" applyFill="1" applyBorder="1" applyAlignment="1" applyProtection="1">
      <alignment vertical="center" wrapText="1"/>
      <protection locked="0"/>
    </xf>
    <xf numFmtId="38" fontId="42" fillId="34" borderId="35" xfId="1" applyFont="1" applyFill="1" applyBorder="1" applyAlignment="1" applyProtection="1">
      <alignment vertical="center" wrapText="1"/>
      <protection locked="0"/>
    </xf>
    <xf numFmtId="0" fontId="42" fillId="0" borderId="64" xfId="0" applyFont="1" applyFill="1" applyBorder="1" applyAlignment="1" applyProtection="1">
      <alignment horizontal="left" vertical="center" wrapText="1" indent="1"/>
      <protection locked="0"/>
    </xf>
    <xf numFmtId="38" fontId="42" fillId="0" borderId="9" xfId="1" applyFont="1" applyFill="1" applyBorder="1" applyAlignment="1" applyProtection="1">
      <alignment horizontal="right" vertical="center" wrapText="1"/>
      <protection locked="0"/>
    </xf>
    <xf numFmtId="38" fontId="42" fillId="0" borderId="9" xfId="1" applyFont="1" applyFill="1" applyBorder="1" applyAlignment="1" applyProtection="1">
      <alignment horizontal="right" vertical="center" wrapText="1"/>
    </xf>
    <xf numFmtId="38" fontId="42" fillId="0" borderId="65" xfId="1" applyFont="1" applyFill="1" applyBorder="1" applyProtection="1">
      <protection locked="0"/>
    </xf>
    <xf numFmtId="0" fontId="0" fillId="35" borderId="0" xfId="0" applyFill="1" applyAlignment="1" applyProtection="1">
      <alignment vertical="center"/>
      <protection locked="0"/>
    </xf>
    <xf numFmtId="0" fontId="43" fillId="35" borderId="63" xfId="0" applyFont="1" applyFill="1" applyBorder="1" applyAlignment="1" applyProtection="1">
      <alignment vertical="center"/>
      <protection locked="0"/>
    </xf>
    <xf numFmtId="0" fontId="44" fillId="35" borderId="63" xfId="0" applyFont="1" applyFill="1" applyBorder="1" applyAlignment="1" applyProtection="1">
      <alignment horizontal="left" vertical="center" wrapText="1"/>
      <protection locked="0"/>
    </xf>
    <xf numFmtId="0" fontId="42" fillId="35" borderId="63" xfId="0" applyFont="1" applyFill="1" applyBorder="1" applyProtection="1">
      <protection locked="0"/>
    </xf>
    <xf numFmtId="0" fontId="57" fillId="35" borderId="63" xfId="0" applyFont="1" applyFill="1" applyBorder="1" applyAlignment="1" applyProtection="1">
      <alignment vertical="center"/>
      <protection locked="0"/>
    </xf>
    <xf numFmtId="3" fontId="4" fillId="0" borderId="14" xfId="0" applyNumberFormat="1" applyFont="1" applyFill="1" applyBorder="1" applyAlignment="1" applyProtection="1">
      <alignment vertical="center"/>
      <protection locked="0"/>
    </xf>
    <xf numFmtId="3" fontId="4" fillId="36" borderId="14" xfId="0" applyNumberFormat="1" applyFont="1" applyFill="1" applyBorder="1" applyAlignment="1" applyProtection="1">
      <alignment vertical="center"/>
      <protection locked="0"/>
    </xf>
    <xf numFmtId="3" fontId="5" fillId="36" borderId="14" xfId="0" applyNumberFormat="1" applyFont="1" applyFill="1" applyBorder="1" applyAlignment="1" applyProtection="1">
      <alignment vertical="center"/>
      <protection locked="0"/>
    </xf>
    <xf numFmtId="3" fontId="4" fillId="36" borderId="23" xfId="0" applyNumberFormat="1" applyFont="1" applyFill="1" applyBorder="1" applyAlignment="1" applyProtection="1">
      <alignment vertical="center"/>
      <protection locked="0"/>
    </xf>
    <xf numFmtId="3" fontId="4" fillId="0" borderId="14" xfId="1" applyNumberFormat="1" applyFont="1" applyFill="1" applyBorder="1" applyAlignment="1" applyProtection="1">
      <alignment vertical="center"/>
      <protection locked="0"/>
    </xf>
    <xf numFmtId="0" fontId="4" fillId="0" borderId="14" xfId="0" applyFont="1" applyFill="1" applyBorder="1" applyAlignment="1" applyProtection="1">
      <alignment vertical="center"/>
      <protection locked="0"/>
    </xf>
    <xf numFmtId="3" fontId="7" fillId="0" borderId="14" xfId="0" applyNumberFormat="1" applyFont="1" applyFill="1" applyBorder="1" applyAlignment="1" applyProtection="1">
      <alignment vertical="center"/>
      <protection locked="0"/>
    </xf>
    <xf numFmtId="3" fontId="4" fillId="0" borderId="16" xfId="0" applyNumberFormat="1" applyFont="1" applyFill="1" applyBorder="1" applyAlignment="1" applyProtection="1">
      <alignment vertical="center"/>
      <protection locked="0"/>
    </xf>
    <xf numFmtId="3" fontId="4" fillId="0" borderId="16" xfId="1" applyNumberFormat="1" applyFont="1" applyFill="1" applyBorder="1" applyAlignment="1" applyProtection="1">
      <alignment vertical="center"/>
      <protection locked="0"/>
    </xf>
    <xf numFmtId="3" fontId="4" fillId="36" borderId="14" xfId="1" applyNumberFormat="1" applyFont="1" applyFill="1" applyBorder="1" applyAlignment="1" applyProtection="1">
      <alignment vertical="center"/>
      <protection locked="0"/>
    </xf>
    <xf numFmtId="38" fontId="4" fillId="36" borderId="14" xfId="0" applyNumberFormat="1" applyFont="1" applyFill="1" applyBorder="1" applyAlignment="1" applyProtection="1">
      <alignment vertical="center"/>
      <protection locked="0"/>
    </xf>
    <xf numFmtId="0" fontId="4" fillId="36" borderId="14" xfId="0" applyFont="1" applyFill="1" applyBorder="1" applyAlignment="1" applyProtection="1">
      <alignment vertical="center"/>
      <protection locked="0"/>
    </xf>
    <xf numFmtId="38" fontId="4" fillId="36" borderId="0" xfId="0" applyNumberFormat="1" applyFont="1" applyFill="1" applyBorder="1" applyAlignment="1" applyProtection="1">
      <alignment vertical="center"/>
      <protection locked="0"/>
    </xf>
    <xf numFmtId="3" fontId="4" fillId="36" borderId="14" xfId="1" applyNumberFormat="1" applyFont="1" applyFill="1" applyBorder="1" applyAlignment="1" applyProtection="1">
      <alignment vertical="center" wrapText="1"/>
      <protection locked="0"/>
    </xf>
    <xf numFmtId="3" fontId="4" fillId="36" borderId="24" xfId="0" applyNumberFormat="1" applyFont="1" applyFill="1" applyBorder="1" applyAlignment="1" applyProtection="1">
      <alignment vertical="center"/>
      <protection locked="0"/>
    </xf>
    <xf numFmtId="0" fontId="4" fillId="36" borderId="0" xfId="0" applyFont="1" applyFill="1" applyAlignment="1" applyProtection="1">
      <alignment horizontal="right" vertical="center"/>
      <protection locked="0"/>
    </xf>
    <xf numFmtId="38" fontId="4" fillId="36" borderId="9" xfId="1" applyFont="1" applyFill="1" applyBorder="1" applyAlignment="1" applyProtection="1">
      <alignment vertical="center" shrinkToFit="1"/>
      <protection locked="0"/>
    </xf>
    <xf numFmtId="0" fontId="44" fillId="37" borderId="10" xfId="0" applyFont="1" applyFill="1" applyBorder="1" applyAlignment="1" applyProtection="1">
      <alignment horizontal="left" vertical="center" wrapText="1"/>
      <protection locked="0"/>
    </xf>
    <xf numFmtId="0" fontId="42" fillId="37" borderId="10" xfId="0" applyFont="1" applyFill="1" applyBorder="1" applyProtection="1">
      <protection locked="0"/>
    </xf>
    <xf numFmtId="0" fontId="45" fillId="0" borderId="31" xfId="0" applyFont="1" applyFill="1" applyBorder="1" applyAlignment="1" applyProtection="1">
      <alignment vertical="center"/>
      <protection locked="0"/>
    </xf>
    <xf numFmtId="0" fontId="58" fillId="0" borderId="0" xfId="0" applyFont="1" applyAlignment="1">
      <alignment vertical="center"/>
    </xf>
    <xf numFmtId="0" fontId="59" fillId="0" borderId="10" xfId="0" applyFont="1" applyBorder="1" applyAlignment="1">
      <alignment horizontal="center" vertical="center"/>
    </xf>
    <xf numFmtId="0" fontId="59" fillId="0" borderId="0" xfId="0" applyFont="1" applyAlignment="1">
      <alignment vertical="center"/>
    </xf>
    <xf numFmtId="14" fontId="59" fillId="0" borderId="10" xfId="0" applyNumberFormat="1" applyFont="1" applyBorder="1" applyAlignment="1">
      <alignment horizontal="right" vertical="center"/>
    </xf>
    <xf numFmtId="0" fontId="59" fillId="0" borderId="0" xfId="0" applyFont="1" applyAlignment="1">
      <alignment horizontal="center" vertical="center"/>
    </xf>
    <xf numFmtId="0" fontId="59" fillId="38" borderId="66" xfId="0" applyFont="1" applyFill="1" applyBorder="1" applyAlignment="1">
      <alignment horizontal="center" vertical="center" wrapText="1"/>
    </xf>
    <xf numFmtId="0" fontId="59" fillId="38" borderId="67" xfId="0" applyFont="1" applyFill="1" applyBorder="1" applyAlignment="1">
      <alignment horizontal="center" vertical="center" wrapText="1"/>
    </xf>
    <xf numFmtId="0" fontId="59" fillId="38" borderId="68" xfId="0" applyFont="1" applyFill="1" applyBorder="1" applyAlignment="1">
      <alignment horizontal="center" vertical="center" wrapText="1"/>
    </xf>
    <xf numFmtId="0" fontId="59" fillId="0" borderId="0" xfId="0" applyFont="1" applyAlignment="1">
      <alignment horizontal="center" vertical="center" wrapText="1"/>
    </xf>
    <xf numFmtId="0" fontId="62" fillId="0" borderId="8" xfId="0" applyFont="1" applyBorder="1" applyAlignment="1">
      <alignment vertical="center" wrapText="1"/>
    </xf>
    <xf numFmtId="0" fontId="59" fillId="0" borderId="10" xfId="0" applyFont="1" applyBorder="1" applyAlignment="1">
      <alignment horizontal="center" vertical="center" wrapText="1"/>
    </xf>
    <xf numFmtId="0" fontId="59" fillId="0" borderId="12" xfId="0" applyFont="1" applyBorder="1" applyAlignment="1">
      <alignment horizontal="center" vertical="center" wrapText="1"/>
    </xf>
    <xf numFmtId="0" fontId="63" fillId="0" borderId="11" xfId="0" applyFont="1" applyBorder="1" applyAlignment="1">
      <alignment vertical="center" wrapText="1"/>
    </xf>
    <xf numFmtId="0" fontId="63" fillId="0" borderId="11" xfId="0" applyFont="1" applyBorder="1" applyAlignment="1">
      <alignment horizontal="center" vertical="center" wrapText="1"/>
    </xf>
    <xf numFmtId="0" fontId="64" fillId="0" borderId="0" xfId="0" applyFont="1" applyAlignment="1">
      <alignment vertical="center" wrapText="1"/>
    </xf>
    <xf numFmtId="0" fontId="65"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68" fillId="0" borderId="0" xfId="0" applyFont="1" applyAlignment="1">
      <alignment vertical="center"/>
    </xf>
    <xf numFmtId="0" fontId="62" fillId="0" borderId="10" xfId="0" applyFont="1" applyBorder="1" applyAlignment="1">
      <alignment vertical="center" wrapText="1"/>
    </xf>
    <xf numFmtId="0" fontId="59" fillId="0" borderId="11" xfId="0" applyFont="1" applyBorder="1" applyAlignment="1">
      <alignment vertical="center" wrapText="1"/>
    </xf>
    <xf numFmtId="0" fontId="59" fillId="0" borderId="11" xfId="0" applyFont="1" applyBorder="1" applyAlignment="1">
      <alignment horizontal="center" vertical="center" wrapText="1"/>
    </xf>
    <xf numFmtId="0" fontId="59" fillId="0" borderId="0" xfId="0" applyFont="1" applyAlignment="1">
      <alignment vertical="center" wrapText="1"/>
    </xf>
    <xf numFmtId="0" fontId="69" fillId="0" borderId="0" xfId="0" applyFont="1" applyAlignment="1">
      <alignment vertical="center"/>
    </xf>
    <xf numFmtId="0" fontId="62" fillId="0" borderId="0" xfId="0" applyFont="1" applyAlignment="1">
      <alignment vertical="center"/>
    </xf>
    <xf numFmtId="0" fontId="0" fillId="0" borderId="69" xfId="0" applyBorder="1"/>
    <xf numFmtId="0" fontId="0" fillId="0" borderId="11" xfId="0" applyBorder="1" applyAlignment="1">
      <alignment horizontal="center"/>
    </xf>
    <xf numFmtId="0" fontId="0" fillId="0" borderId="70" xfId="0" applyBorder="1"/>
    <xf numFmtId="0" fontId="0" fillId="0" borderId="70" xfId="0" applyBorder="1" applyAlignment="1">
      <alignment horizontal="center"/>
    </xf>
    <xf numFmtId="0" fontId="0" fillId="0" borderId="71" xfId="0" applyBorder="1"/>
    <xf numFmtId="0" fontId="0" fillId="0" borderId="71" xfId="0" applyBorder="1" applyAlignment="1">
      <alignment horizontal="center"/>
    </xf>
    <xf numFmtId="0" fontId="0" fillId="0" borderId="0" xfId="0" applyAlignment="1">
      <alignment horizontal="left" vertical="center"/>
    </xf>
    <xf numFmtId="0" fontId="0" fillId="0" borderId="72" xfId="0" applyBorder="1" applyAlignment="1">
      <alignment horizontal="center" vertical="center" wrapText="1"/>
    </xf>
    <xf numFmtId="0" fontId="4" fillId="0" borderId="9" xfId="0" applyFont="1" applyBorder="1" applyAlignment="1">
      <alignment horizontal="center" vertical="center" wrapText="1"/>
    </xf>
    <xf numFmtId="9" fontId="42" fillId="0" borderId="29" xfId="71" applyFont="1" applyFill="1" applyBorder="1" applyAlignment="1" applyProtection="1">
      <alignment vertical="center" wrapText="1"/>
      <protection locked="0"/>
    </xf>
    <xf numFmtId="9" fontId="0" fillId="0" borderId="0" xfId="71" applyFont="1" applyAlignment="1" applyProtection="1">
      <alignment vertical="center" wrapText="1"/>
      <protection locked="0"/>
    </xf>
    <xf numFmtId="9" fontId="42" fillId="0" borderId="34" xfId="71" applyFont="1" applyFill="1" applyBorder="1" applyAlignment="1" applyProtection="1">
      <alignment vertical="center" wrapText="1"/>
      <protection locked="0"/>
    </xf>
    <xf numFmtId="38" fontId="42" fillId="0" borderId="33" xfId="1" applyFont="1" applyFill="1" applyBorder="1" applyAlignment="1" applyProtection="1">
      <alignment vertical="center" wrapText="1"/>
    </xf>
    <xf numFmtId="38" fontId="42" fillId="0" borderId="73" xfId="1" applyFont="1" applyFill="1" applyBorder="1" applyAlignment="1" applyProtection="1">
      <alignment horizontal="center" vertical="center" wrapText="1"/>
    </xf>
    <xf numFmtId="38" fontId="42" fillId="0" borderId="74" xfId="1" applyFont="1" applyFill="1" applyBorder="1" applyAlignment="1" applyProtection="1">
      <alignment horizontal="center" vertical="center" wrapText="1"/>
    </xf>
    <xf numFmtId="38" fontId="42" fillId="0" borderId="59" xfId="1" applyFont="1" applyFill="1" applyBorder="1" applyAlignment="1" applyProtection="1">
      <alignment vertical="center" wrapText="1"/>
    </xf>
    <xf numFmtId="38" fontId="42" fillId="0" borderId="33" xfId="1" applyFont="1" applyFill="1" applyBorder="1" applyAlignment="1" applyProtection="1">
      <alignment vertical="center" wrapText="1"/>
      <protection locked="0"/>
    </xf>
    <xf numFmtId="38" fontId="42" fillId="0" borderId="59" xfId="1" applyFont="1" applyFill="1" applyBorder="1" applyAlignment="1" applyProtection="1">
      <alignment vertical="center" wrapText="1"/>
      <protection locked="0"/>
    </xf>
    <xf numFmtId="9" fontId="0" fillId="0" borderId="75" xfId="71" applyFont="1" applyBorder="1" applyAlignment="1" applyProtection="1">
      <alignment vertical="center" wrapText="1"/>
      <protection locked="0"/>
    </xf>
    <xf numFmtId="9" fontId="0" fillId="0" borderId="60" xfId="71" applyFont="1" applyBorder="1" applyAlignment="1" applyProtection="1">
      <alignment vertical="center" wrapText="1"/>
      <protection locked="0"/>
    </xf>
    <xf numFmtId="0" fontId="42" fillId="0" borderId="62" xfId="1" applyNumberFormat="1" applyFont="1" applyFill="1" applyBorder="1" applyAlignment="1" applyProtection="1">
      <alignment vertical="center" wrapText="1"/>
    </xf>
    <xf numFmtId="38" fontId="42" fillId="0" borderId="76" xfId="1" applyFont="1" applyFill="1" applyBorder="1" applyAlignment="1" applyProtection="1">
      <alignment vertical="center" wrapText="1"/>
    </xf>
    <xf numFmtId="9" fontId="0" fillId="0" borderId="11" xfId="71" applyFont="1" applyBorder="1" applyAlignment="1" applyProtection="1">
      <alignment vertical="center" wrapText="1"/>
      <protection locked="0"/>
    </xf>
    <xf numFmtId="9" fontId="0" fillId="0" borderId="77" xfId="71" applyFont="1" applyBorder="1" applyAlignment="1" applyProtection="1">
      <alignment vertical="center" wrapText="1"/>
      <protection locked="0"/>
    </xf>
    <xf numFmtId="0" fontId="0" fillId="0" borderId="0" xfId="0" applyAlignment="1">
      <alignment horizontal="left" vertical="top" wrapText="1"/>
    </xf>
    <xf numFmtId="0" fontId="0" fillId="0" borderId="72" xfId="0" applyBorder="1" applyAlignment="1">
      <alignment horizontal="left" vertical="center"/>
    </xf>
    <xf numFmtId="0" fontId="0" fillId="0" borderId="9" xfId="0" applyBorder="1" applyAlignment="1">
      <alignment horizontal="left" vertical="center"/>
    </xf>
    <xf numFmtId="0" fontId="0" fillId="0" borderId="72"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left" vertical="top" wrapText="1"/>
    </xf>
    <xf numFmtId="3" fontId="4" fillId="0" borderId="4" xfId="0" applyNumberFormat="1" applyFont="1" applyBorder="1" applyAlignment="1" applyProtection="1">
      <alignment horizontal="center" vertical="center"/>
      <protection locked="0"/>
    </xf>
    <xf numFmtId="3" fontId="4" fillId="0" borderId="22" xfId="0" applyNumberFormat="1"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15" fillId="0" borderId="19"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13" xfId="0" applyFont="1" applyBorder="1" applyAlignment="1" applyProtection="1">
      <alignment horizontal="center" vertical="center"/>
    </xf>
    <xf numFmtId="0" fontId="4" fillId="0" borderId="19" xfId="0" applyFont="1" applyBorder="1" applyAlignment="1" applyProtection="1">
      <alignment horizontal="left" vertical="center" shrinkToFit="1"/>
    </xf>
    <xf numFmtId="0" fontId="4" fillId="0" borderId="0" xfId="0" applyFont="1" applyBorder="1" applyAlignment="1" applyProtection="1">
      <alignment horizontal="left" vertical="center" shrinkToFit="1"/>
    </xf>
    <xf numFmtId="0" fontId="4" fillId="0" borderId="13" xfId="0" applyFont="1" applyBorder="1" applyAlignment="1" applyProtection="1">
      <alignment horizontal="left" vertical="center" shrinkToFit="1"/>
    </xf>
    <xf numFmtId="0" fontId="4" fillId="0" borderId="19" xfId="0" applyFont="1" applyBorder="1" applyAlignment="1" applyProtection="1">
      <alignment horizontal="center" vertical="center" shrinkToFit="1"/>
    </xf>
    <xf numFmtId="0" fontId="4" fillId="0" borderId="0" xfId="0" applyFont="1" applyBorder="1" applyAlignment="1" applyProtection="1">
      <alignment horizontal="center" vertical="center" shrinkToFit="1"/>
    </xf>
    <xf numFmtId="0" fontId="4" fillId="0" borderId="13" xfId="0" applyFont="1" applyBorder="1" applyAlignment="1" applyProtection="1">
      <alignment horizontal="center" vertical="center" shrinkToFit="1"/>
    </xf>
    <xf numFmtId="0" fontId="4" fillId="0" borderId="0" xfId="0" applyFont="1" applyBorder="1" applyAlignment="1" applyProtection="1">
      <alignment horizontal="left" vertical="top" wrapText="1"/>
      <protection locked="0"/>
    </xf>
    <xf numFmtId="0" fontId="5" fillId="0" borderId="4"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5" fillId="0" borderId="2"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protection locked="0"/>
    </xf>
    <xf numFmtId="0" fontId="41" fillId="0" borderId="2" xfId="0" applyFont="1" applyBorder="1" applyAlignment="1" applyProtection="1">
      <alignment horizontal="center" vertical="center" wrapText="1"/>
      <protection locked="0"/>
    </xf>
    <xf numFmtId="0" fontId="41" fillId="0" borderId="9" xfId="0" applyFont="1" applyBorder="1" applyAlignment="1" applyProtection="1">
      <alignment horizontal="center" vertical="center"/>
      <protection locked="0"/>
    </xf>
    <xf numFmtId="0" fontId="4" fillId="0" borderId="0" xfId="0" applyFont="1" applyBorder="1" applyAlignment="1" applyProtection="1">
      <alignment vertical="center"/>
    </xf>
    <xf numFmtId="0" fontId="4" fillId="0" borderId="7" xfId="0" applyFont="1" applyBorder="1" applyAlignment="1" applyProtection="1">
      <alignment vertical="center" wrapText="1"/>
      <protection locked="0"/>
    </xf>
    <xf numFmtId="0" fontId="4" fillId="0" borderId="9" xfId="0" applyFont="1" applyBorder="1" applyAlignment="1" applyProtection="1">
      <alignment vertical="center" wrapText="1"/>
      <protection locked="0"/>
    </xf>
    <xf numFmtId="0" fontId="5" fillId="0" borderId="5"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5" fillId="0" borderId="1" xfId="0" applyFont="1" applyBorder="1" applyAlignment="1" applyProtection="1">
      <alignment horizontal="center" vertical="center" wrapText="1"/>
      <protection locked="0"/>
    </xf>
    <xf numFmtId="0" fontId="4" fillId="0" borderId="6" xfId="0" applyFont="1" applyBorder="1" applyAlignment="1" applyProtection="1">
      <alignment vertical="center" wrapText="1"/>
      <protection locked="0"/>
    </xf>
    <xf numFmtId="0" fontId="4" fillId="0" borderId="8" xfId="0" applyFont="1" applyBorder="1" applyAlignment="1" applyProtection="1">
      <alignment vertical="center" wrapText="1"/>
      <protection locked="0"/>
    </xf>
    <xf numFmtId="0" fontId="5" fillId="0" borderId="2" xfId="0" applyFont="1" applyBorder="1" applyAlignment="1" applyProtection="1">
      <alignment vertical="top" wrapText="1"/>
      <protection locked="0"/>
    </xf>
    <xf numFmtId="0" fontId="4" fillId="0" borderId="7" xfId="0" applyFont="1" applyBorder="1" applyAlignment="1" applyProtection="1">
      <alignment vertical="top"/>
      <protection locked="0"/>
    </xf>
    <xf numFmtId="0" fontId="5" fillId="0" borderId="1" xfId="0" applyFont="1" applyBorder="1" applyAlignment="1" applyProtection="1">
      <alignment vertical="top" wrapText="1"/>
      <protection locked="0"/>
    </xf>
    <xf numFmtId="0" fontId="4" fillId="0" borderId="6" xfId="0" applyFont="1" applyBorder="1" applyAlignment="1" applyProtection="1">
      <alignment vertical="top"/>
      <protection locked="0"/>
    </xf>
    <xf numFmtId="0" fontId="4" fillId="0" borderId="9" xfId="0" applyFont="1" applyBorder="1" applyAlignment="1" applyProtection="1">
      <alignment vertical="top"/>
      <protection locked="0"/>
    </xf>
    <xf numFmtId="0" fontId="4" fillId="0" borderId="0" xfId="0" applyFont="1" applyAlignment="1" applyProtection="1">
      <alignment vertical="center"/>
    </xf>
    <xf numFmtId="0" fontId="18" fillId="0" borderId="0" xfId="0" applyFont="1" applyAlignment="1" applyProtection="1">
      <alignment vertical="center"/>
      <protection locked="0"/>
    </xf>
    <xf numFmtId="0" fontId="0" fillId="0" borderId="0" xfId="0" applyFont="1" applyAlignment="1" applyProtection="1">
      <alignment vertical="center"/>
      <protection locked="0"/>
    </xf>
    <xf numFmtId="0" fontId="4" fillId="0" borderId="0" xfId="0" applyFont="1" applyBorder="1" applyAlignment="1" applyProtection="1">
      <alignment vertical="top" wrapText="1"/>
    </xf>
    <xf numFmtId="0" fontId="4" fillId="0" borderId="0" xfId="0" applyFont="1" applyAlignment="1" applyProtection="1">
      <alignment vertical="top" wrapText="1"/>
    </xf>
    <xf numFmtId="0" fontId="4" fillId="0" borderId="0" xfId="0" applyFont="1" applyBorder="1" applyAlignment="1" applyProtection="1">
      <alignment horizontal="left" vertical="top" wrapText="1"/>
    </xf>
    <xf numFmtId="0" fontId="13" fillId="0" borderId="0" xfId="0" applyFont="1" applyAlignment="1" applyProtection="1">
      <alignment horizontal="left" vertical="center"/>
      <protection locked="0"/>
    </xf>
    <xf numFmtId="0" fontId="4" fillId="0" borderId="0" xfId="0" applyFont="1" applyBorder="1" applyAlignment="1" applyProtection="1">
      <alignment horizontal="center" vertical="center" wrapText="1"/>
    </xf>
    <xf numFmtId="0" fontId="4" fillId="0" borderId="0" xfId="0" applyFont="1" applyAlignment="1" applyProtection="1">
      <alignment horizontal="left" vertical="center" indent="2"/>
      <protection locked="0"/>
    </xf>
    <xf numFmtId="0" fontId="13" fillId="0" borderId="0" xfId="0" applyFont="1" applyAlignment="1" applyProtection="1">
      <alignment horizontal="left" vertical="center"/>
    </xf>
    <xf numFmtId="0" fontId="5" fillId="0" borderId="2" xfId="0" applyFont="1" applyBorder="1" applyAlignment="1" applyProtection="1">
      <alignment horizontal="center" vertical="center"/>
      <protection locked="0"/>
    </xf>
    <xf numFmtId="0" fontId="4" fillId="0" borderId="7" xfId="0" applyFont="1" applyBorder="1" applyAlignment="1" applyProtection="1">
      <alignment vertical="center"/>
      <protection locked="0"/>
    </xf>
    <xf numFmtId="0" fontId="4" fillId="0" borderId="9" xfId="0" applyFont="1" applyBorder="1" applyAlignment="1" applyProtection="1">
      <alignment vertical="center"/>
      <protection locked="0"/>
    </xf>
    <xf numFmtId="179" fontId="56" fillId="0" borderId="0" xfId="0" applyNumberFormat="1" applyFont="1" applyAlignment="1" applyProtection="1">
      <alignment horizontal="center" vertical="center"/>
      <protection locked="0"/>
    </xf>
    <xf numFmtId="180" fontId="4" fillId="0" borderId="0" xfId="0" applyNumberFormat="1" applyFont="1" applyAlignment="1" applyProtection="1">
      <alignment horizontal="left" vertical="center"/>
      <protection locked="0"/>
    </xf>
    <xf numFmtId="181" fontId="4" fillId="0" borderId="0" xfId="0" applyNumberFormat="1" applyFont="1" applyAlignment="1" applyProtection="1">
      <alignment horizontal="left" vertical="center"/>
      <protection locked="0"/>
    </xf>
    <xf numFmtId="180" fontId="4" fillId="0" borderId="0" xfId="0" applyNumberFormat="1" applyFont="1" applyAlignment="1" applyProtection="1">
      <alignment horizontal="right" vertical="center"/>
      <protection locked="0"/>
    </xf>
    <xf numFmtId="0" fontId="47"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2"/>
      <protection locked="0"/>
    </xf>
    <xf numFmtId="0" fontId="4" fillId="0" borderId="0" xfId="0" applyFont="1" applyAlignment="1" applyProtection="1">
      <alignment horizontal="left" vertical="center" wrapText="1" indent="3"/>
      <protection locked="0"/>
    </xf>
    <xf numFmtId="181" fontId="2" fillId="0" borderId="0" xfId="1" applyNumberFormat="1" applyFont="1" applyAlignment="1" applyProtection="1">
      <alignment horizontal="center" vertical="center"/>
    </xf>
    <xf numFmtId="38" fontId="2" fillId="0" borderId="0" xfId="1" applyFont="1" applyAlignment="1" applyProtection="1">
      <alignment horizontal="left" vertical="center"/>
    </xf>
    <xf numFmtId="0" fontId="59" fillId="0" borderId="10" xfId="0" applyFont="1" applyBorder="1" applyAlignment="1">
      <alignment horizontal="left" vertical="center" shrinkToFit="1"/>
    </xf>
    <xf numFmtId="0" fontId="61" fillId="0" borderId="0" xfId="0" applyFont="1" applyAlignment="1">
      <alignment horizontal="center" vertical="center" wrapText="1"/>
    </xf>
    <xf numFmtId="0" fontId="70" fillId="0" borderId="0" xfId="0" applyFont="1" applyAlignment="1">
      <alignment vertical="top" wrapText="1"/>
    </xf>
    <xf numFmtId="0" fontId="15" fillId="0" borderId="6" xfId="0" applyFont="1" applyBorder="1" applyAlignment="1" applyProtection="1">
      <alignment horizontal="center" vertical="center"/>
      <protection locked="0"/>
    </xf>
    <xf numFmtId="0" fontId="15" fillId="0" borderId="0" xfId="0" applyFont="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47" fillId="0" borderId="0" xfId="0" applyFont="1" applyAlignment="1" applyProtection="1">
      <alignment horizontal="left" vertical="center"/>
      <protection locked="0"/>
    </xf>
    <xf numFmtId="0" fontId="13" fillId="0" borderId="0" xfId="0" applyFont="1" applyAlignment="1" applyProtection="1">
      <alignment horizontal="left" vertical="center" shrinkToFit="1"/>
      <protection locked="0"/>
    </xf>
    <xf numFmtId="0" fontId="4" fillId="0" borderId="0" xfId="0" applyFont="1" applyAlignment="1" applyProtection="1">
      <alignment horizontal="left" vertical="center" shrinkToFit="1"/>
      <protection locked="0"/>
    </xf>
    <xf numFmtId="0" fontId="4" fillId="0" borderId="19" xfId="0" applyFont="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4" fillId="0" borderId="19" xfId="0" applyFont="1" applyBorder="1" applyAlignment="1" applyProtection="1">
      <alignment horizontal="left" vertical="center" shrinkToFit="1"/>
      <protection locked="0"/>
    </xf>
    <xf numFmtId="0" fontId="4" fillId="0" borderId="0" xfId="0" applyFont="1" applyBorder="1" applyAlignment="1" applyProtection="1">
      <alignment horizontal="left" vertical="center" shrinkToFit="1"/>
      <protection locked="0"/>
    </xf>
    <xf numFmtId="0" fontId="4" fillId="0" borderId="13" xfId="0" applyFont="1" applyBorder="1" applyAlignment="1" applyProtection="1">
      <alignment horizontal="left" vertical="center" shrinkToFit="1"/>
      <protection locked="0"/>
    </xf>
    <xf numFmtId="0" fontId="15" fillId="0" borderId="0" xfId="0" applyFont="1" applyBorder="1" applyAlignment="1" applyProtection="1">
      <alignment horizontal="left" vertical="top" wrapText="1"/>
      <protection locked="0"/>
    </xf>
    <xf numFmtId="0" fontId="4" fillId="0" borderId="0" xfId="0" applyFont="1" applyAlignment="1" applyProtection="1">
      <alignment horizontal="left" vertical="center" indent="2" shrinkToFit="1"/>
      <protection locked="0"/>
    </xf>
    <xf numFmtId="0" fontId="13" fillId="0" borderId="0" xfId="0" applyFont="1" applyBorder="1" applyAlignment="1" applyProtection="1">
      <alignment horizontal="center" vertical="center" wrapText="1"/>
      <protection locked="0"/>
    </xf>
    <xf numFmtId="0" fontId="13" fillId="0" borderId="0" xfId="0" applyFont="1" applyAlignment="1" applyProtection="1">
      <alignment horizontal="left" vertical="center" indent="2" shrinkToFit="1"/>
      <protection locked="0"/>
    </xf>
    <xf numFmtId="0" fontId="15" fillId="0" borderId="0" xfId="0" applyFont="1" applyAlignment="1" applyProtection="1">
      <alignment horizontal="left" vertical="center"/>
      <protection locked="0"/>
    </xf>
    <xf numFmtId="0" fontId="15" fillId="0" borderId="0" xfId="0" applyFont="1" applyAlignment="1" applyProtection="1">
      <alignment horizontal="left" vertical="top" wrapText="1"/>
      <protection locked="0"/>
    </xf>
    <xf numFmtId="0" fontId="55" fillId="0" borderId="0" xfId="0" applyFont="1" applyAlignment="1" applyProtection="1">
      <alignment vertical="center"/>
      <protection locked="0"/>
    </xf>
    <xf numFmtId="0" fontId="11" fillId="0" borderId="0" xfId="0" applyFont="1" applyAlignment="1">
      <alignment vertical="center"/>
    </xf>
    <xf numFmtId="38" fontId="0" fillId="34" borderId="0" xfId="1" applyFont="1" applyFill="1" applyAlignment="1" applyProtection="1">
      <alignment horizontal="left" vertical="center"/>
      <protection locked="0"/>
    </xf>
    <xf numFmtId="38" fontId="2" fillId="34" borderId="0" xfId="1" applyFont="1" applyFill="1" applyAlignment="1" applyProtection="1">
      <alignment horizontal="left" vertical="center"/>
      <protection locked="0"/>
    </xf>
    <xf numFmtId="38" fontId="0" fillId="34" borderId="0" xfId="1" applyFont="1" applyFill="1" applyAlignment="1" applyProtection="1">
      <alignment horizontal="center" vertical="center"/>
      <protection locked="0"/>
    </xf>
    <xf numFmtId="38" fontId="2" fillId="34" borderId="0" xfId="1" applyFont="1" applyFill="1" applyAlignment="1" applyProtection="1">
      <alignment horizontal="center" vertical="center"/>
      <protection locked="0"/>
    </xf>
  </cellXfs>
  <cellStyles count="72">
    <cellStyle name="20% - アクセント 1" xfId="36" builtinId="30" customBuiltin="1"/>
    <cellStyle name="20% - アクセント 2" xfId="39" builtinId="34" customBuiltin="1"/>
    <cellStyle name="20% - アクセント 3" xfId="42" builtinId="38" customBuiltin="1"/>
    <cellStyle name="20% - アクセント 4" xfId="45" builtinId="42" customBuiltin="1"/>
    <cellStyle name="20% - アクセント 5" xfId="48" builtinId="46" customBuiltin="1"/>
    <cellStyle name="20% - アクセント 6" xfId="51" builtinId="50" customBuiltin="1"/>
    <cellStyle name="40% - アクセント 1" xfId="37" builtinId="31" customBuiltin="1"/>
    <cellStyle name="40% - アクセント 2" xfId="40" builtinId="35" customBuiltin="1"/>
    <cellStyle name="40% - アクセント 3" xfId="43" builtinId="39" customBuiltin="1"/>
    <cellStyle name="40% - アクセント 4" xfId="46" builtinId="43" customBuiltin="1"/>
    <cellStyle name="40% - アクセント 5" xfId="49" builtinId="47" customBuiltin="1"/>
    <cellStyle name="40% - アクセント 6" xfId="52" builtinId="51" customBuiltin="1"/>
    <cellStyle name="60% - アクセント 1 2" xfId="59" xr:uid="{00000000-0005-0000-0000-00000C000000}"/>
    <cellStyle name="60% - アクセント 2 2" xfId="60" xr:uid="{00000000-0005-0000-0000-00000D000000}"/>
    <cellStyle name="60% - アクセント 3 2" xfId="61" xr:uid="{00000000-0005-0000-0000-00000E000000}"/>
    <cellStyle name="60% - アクセント 4 2" xfId="62" xr:uid="{00000000-0005-0000-0000-00000F000000}"/>
    <cellStyle name="60% - アクセント 5 2" xfId="63" xr:uid="{00000000-0005-0000-0000-000010000000}"/>
    <cellStyle name="60% - アクセント 6 2" xfId="64" xr:uid="{00000000-0005-0000-0000-000011000000}"/>
    <cellStyle name="アクセント 1" xfId="35" builtinId="29" customBuiltin="1"/>
    <cellStyle name="アクセント 2" xfId="38" builtinId="33" customBuiltin="1"/>
    <cellStyle name="アクセント 3" xfId="41" builtinId="37" customBuiltin="1"/>
    <cellStyle name="アクセント 4" xfId="44" builtinId="41" customBuiltin="1"/>
    <cellStyle name="アクセント 5" xfId="47" builtinId="45" customBuiltin="1"/>
    <cellStyle name="アクセント 6" xfId="50" builtinId="49" customBuiltin="1"/>
    <cellStyle name="タイトル 2" xfId="66" xr:uid="{00000000-0005-0000-0000-000018000000}"/>
    <cellStyle name="タイトル 3" xfId="55" xr:uid="{00000000-0005-0000-0000-000019000000}"/>
    <cellStyle name="チェック セル" xfId="31" builtinId="23" customBuiltin="1"/>
    <cellStyle name="どちらでもない 2" xfId="56" xr:uid="{00000000-0005-0000-0000-00001B000000}"/>
    <cellStyle name="パーセント" xfId="71" builtinId="5"/>
    <cellStyle name="ハイパーリンク 2" xfId="69" xr:uid="{00000000-0005-0000-0000-00001C000000}"/>
    <cellStyle name="メモ 2" xfId="58" xr:uid="{00000000-0005-0000-0000-00001D000000}"/>
    <cellStyle name="リンク セル" xfId="30" builtinId="24" customBuiltin="1"/>
    <cellStyle name="悪い" xfId="26" builtinId="27" customBuiltin="1"/>
    <cellStyle name="計算" xfId="29" builtinId="22" customBuiltin="1"/>
    <cellStyle name="警告文" xfId="32" builtinId="11" customBuiltin="1"/>
    <cellStyle name="桁区切り" xfId="1" builtinId="6"/>
    <cellStyle name="桁区切り #,##[0" xfId="2" xr:uid="{00000000-0005-0000-0000-000023000000}"/>
    <cellStyle name="桁区切り #,##0" xfId="3" xr:uid="{00000000-0005-0000-0000-000024000000}"/>
    <cellStyle name="桁区切り [0" xfId="4" xr:uid="{00000000-0005-0000-0000-000025000000}"/>
    <cellStyle name="桁区切り 10" xfId="5" xr:uid="{00000000-0005-0000-0000-000026000000}"/>
    <cellStyle name="桁区切り 11" xfId="6" xr:uid="{00000000-0005-0000-0000-000027000000}"/>
    <cellStyle name="桁区切り 12" xfId="7" xr:uid="{00000000-0005-0000-0000-000028000000}"/>
    <cellStyle name="桁区切り 13" xfId="8" xr:uid="{00000000-0005-0000-0000-000029000000}"/>
    <cellStyle name="桁区切り 14" xfId="54" xr:uid="{00000000-0005-0000-0000-00002A000000}"/>
    <cellStyle name="桁区切り 15" xfId="57" xr:uid="{00000000-0005-0000-0000-00002B000000}"/>
    <cellStyle name="桁区切り 2" xfId="9" xr:uid="{00000000-0005-0000-0000-00002C000000}"/>
    <cellStyle name="桁区切り 3" xfId="10" xr:uid="{00000000-0005-0000-0000-00002D000000}"/>
    <cellStyle name="桁区切り 4" xfId="11" xr:uid="{00000000-0005-0000-0000-00002E000000}"/>
    <cellStyle name="桁区切り 5" xfId="12" xr:uid="{00000000-0005-0000-0000-00002F000000}"/>
    <cellStyle name="桁区切り 6" xfId="13" xr:uid="{00000000-0005-0000-0000-000030000000}"/>
    <cellStyle name="桁区切り 7" xfId="14" xr:uid="{00000000-0005-0000-0000-000031000000}"/>
    <cellStyle name="桁区切り 8" xfId="15" xr:uid="{00000000-0005-0000-0000-000032000000}"/>
    <cellStyle name="桁区切り 9" xfId="16" xr:uid="{00000000-0005-0000-0000-000033000000}"/>
    <cellStyle name="見出し 1" xfId="21" builtinId="16" customBuiltin="1"/>
    <cellStyle name="見出し 2" xfId="22" builtinId="17" customBuiltin="1"/>
    <cellStyle name="見出し 3" xfId="23" builtinId="18" customBuiltin="1"/>
    <cellStyle name="見出し 4" xfId="24" builtinId="19" customBuiltin="1"/>
    <cellStyle name="集計" xfId="34" builtinId="25" customBuiltin="1"/>
    <cellStyle name="出力" xfId="28" builtinId="21" customBuiltin="1"/>
    <cellStyle name="説明文" xfId="33" builtinId="53" customBuiltin="1"/>
    <cellStyle name="入力" xfId="27" builtinId="20" customBuiltin="1"/>
    <cellStyle name="標準" xfId="0" builtinId="0"/>
    <cellStyle name="標準 2" xfId="17" xr:uid="{00000000-0005-0000-0000-00003D000000}"/>
    <cellStyle name="標準 2 2" xfId="68" xr:uid="{00000000-0005-0000-0000-00003E000000}"/>
    <cellStyle name="標準 2 3" xfId="70" xr:uid="{00000000-0005-0000-0000-00003F000000}"/>
    <cellStyle name="標準 2 4" xfId="67" xr:uid="{00000000-0005-0000-0000-000040000000}"/>
    <cellStyle name="標準 2 5" xfId="65" xr:uid="{00000000-0005-0000-0000-000041000000}"/>
    <cellStyle name="標準 3" xfId="18" xr:uid="{00000000-0005-0000-0000-000042000000}"/>
    <cellStyle name="標準 4" xfId="53" xr:uid="{00000000-0005-0000-0000-000043000000}"/>
    <cellStyle name="標準_【畜草研】Ｈ１８えさプロ収支簿" xfId="19" xr:uid="{00000000-0005-0000-0000-000044000000}"/>
    <cellStyle name="標準_別紙１～２（基礎研究課）" xfId="20" xr:uid="{00000000-0005-0000-0000-000045000000}"/>
    <cellStyle name="良い" xfId="25" builtinId="26" customBuiltin="1"/>
  </cellStyles>
  <dxfs count="16">
    <dxf>
      <font>
        <color rgb="FFFF0000"/>
      </font>
    </dxf>
    <dxf>
      <font>
        <b val="0"/>
        <i val="0"/>
        <color rgb="FFFF0000"/>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9" tint="0.39994506668294322"/>
        </patternFill>
      </fill>
    </dxf>
    <dxf>
      <font>
        <color rgb="FFFF0000"/>
      </font>
    </dxf>
    <dxf>
      <font>
        <color rgb="FFFF0000"/>
      </font>
    </dxf>
    <dxf>
      <font>
        <b val="0"/>
        <i val="0"/>
        <color rgb="FFFF0000"/>
      </font>
    </dxf>
    <dxf>
      <font>
        <color rgb="FFFF0000"/>
      </font>
    </dxf>
    <dxf>
      <font>
        <color rgb="FFFF0000"/>
      </font>
    </dxf>
    <dxf>
      <font>
        <color rgb="FFFF0000"/>
      </font>
    </dxf>
    <dxf>
      <font>
        <b val="0"/>
        <i val="0"/>
        <color rgb="FFFF0000"/>
      </font>
    </dxf>
    <dxf>
      <font>
        <color rgb="FFFF0000"/>
      </font>
    </dxf>
  </dxfs>
  <tableStyles count="0" defaultTableStyle="TableStyleMedium9" defaultPivotStyle="PivotStyleLight16"/>
  <colors>
    <mruColors>
      <color rgb="FFFFFF99"/>
      <color rgb="FFFFFFCC"/>
      <color rgb="FFFFEB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550042</xdr:colOff>
      <xdr:row>1</xdr:row>
      <xdr:rowOff>151852</xdr:rowOff>
    </xdr:from>
    <xdr:to>
      <xdr:col>10</xdr:col>
      <xdr:colOff>61092</xdr:colOff>
      <xdr:row>4</xdr:row>
      <xdr:rowOff>53208</xdr:rowOff>
    </xdr:to>
    <xdr:sp macro="" textlink="">
      <xdr:nvSpPr>
        <xdr:cNvPr id="2" name="吹き出し: 線 1">
          <a:extLst>
            <a:ext uri="{FF2B5EF4-FFF2-40B4-BE49-F238E27FC236}">
              <a16:creationId xmlns:a16="http://schemas.microsoft.com/office/drawing/2014/main" id="{297F868B-0D19-4622-8F58-B1620CEE5405}"/>
            </a:ext>
          </a:extLst>
        </xdr:cNvPr>
        <xdr:cNvSpPr/>
      </xdr:nvSpPr>
      <xdr:spPr>
        <a:xfrm>
          <a:off x="9255892" y="304252"/>
          <a:ext cx="1568450" cy="530006"/>
        </a:xfrm>
        <a:prstGeom prst="borderCallout1">
          <a:avLst>
            <a:gd name="adj1" fmla="val 47517"/>
            <a:gd name="adj2" fmla="val -49"/>
            <a:gd name="adj3" fmla="val -13527"/>
            <a:gd name="adj4" fmla="val -29457"/>
          </a:avLst>
        </a:prstGeom>
        <a:ln w="9525">
          <a:solidFill>
            <a:srgbClr val="FF0000"/>
          </a:solidFill>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en-US" sz="1100">
              <a:latin typeface="MS UI Gothic" panose="020B0600070205080204" pitchFamily="50" charset="-128"/>
              <a:ea typeface="MS UI Gothic" panose="020B0600070205080204" pitchFamily="50" charset="-128"/>
            </a:rPr>
            <a:t>試験研究計画名、</a:t>
          </a:r>
          <a:endParaRPr kumimoji="1" lang="en-US" altLang="ja-JP" sz="1100">
            <a:latin typeface="MS UI Gothic" panose="020B0600070205080204" pitchFamily="50" charset="-128"/>
            <a:ea typeface="MS UI Gothic" panose="020B0600070205080204" pitchFamily="50" charset="-128"/>
          </a:endParaRPr>
        </a:p>
        <a:p>
          <a:pPr algn="l"/>
          <a:r>
            <a:rPr kumimoji="1" lang="ja-JP" altLang="en-US" sz="1100">
              <a:latin typeface="MS UI Gothic" panose="020B0600070205080204" pitchFamily="50" charset="-128"/>
              <a:ea typeface="MS UI Gothic" panose="020B0600070205080204" pitchFamily="50" charset="-128"/>
            </a:rPr>
            <a:t>日付を入力してください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115596</xdr:colOff>
      <xdr:row>5</xdr:row>
      <xdr:rowOff>33618</xdr:rowOff>
    </xdr:from>
    <xdr:ext cx="2981137" cy="459100"/>
    <xdr:sp macro="" textlink="">
      <xdr:nvSpPr>
        <xdr:cNvPr id="2" name="テキスト ボックス 1">
          <a:extLst>
            <a:ext uri="{FF2B5EF4-FFF2-40B4-BE49-F238E27FC236}">
              <a16:creationId xmlns:a16="http://schemas.microsoft.com/office/drawing/2014/main" id="{6E610D48-99B8-4677-85BA-A36AF3000A24}"/>
            </a:ext>
          </a:extLst>
        </xdr:cNvPr>
        <xdr:cNvSpPr txBox="1"/>
      </xdr:nvSpPr>
      <xdr:spPr>
        <a:xfrm>
          <a:off x="115596" y="1042147"/>
          <a:ext cx="2981137" cy="459100"/>
        </a:xfrm>
        <a:prstGeom prst="rect">
          <a:avLst/>
        </a:prstGeom>
        <a:no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構成員が代表機関へ提出する「実績報告書」は</a:t>
          </a:r>
          <a:endParaRPr kumimoji="1" lang="en-US" altLang="ja-JP" sz="1100" b="1">
            <a:solidFill>
              <a:srgbClr val="FF0000"/>
            </a:solidFill>
          </a:endParaRPr>
        </a:p>
        <a:p>
          <a:r>
            <a:rPr kumimoji="1" lang="ja-JP" altLang="en-US" sz="1100" b="1">
              <a:solidFill>
                <a:srgbClr val="FF0000"/>
              </a:solidFill>
            </a:rPr>
            <a:t>代表機関あてになります。</a:t>
          </a:r>
        </a:p>
      </xdr:txBody>
    </xdr:sp>
    <xdr:clientData/>
  </xdr:oneCellAnchor>
  <xdr:twoCellAnchor>
    <xdr:from>
      <xdr:col>0</xdr:col>
      <xdr:colOff>112058</xdr:colOff>
      <xdr:row>7</xdr:row>
      <xdr:rowOff>149278</xdr:rowOff>
    </xdr:from>
    <xdr:to>
      <xdr:col>5</xdr:col>
      <xdr:colOff>245411</xdr:colOff>
      <xdr:row>9</xdr:row>
      <xdr:rowOff>14568</xdr:rowOff>
    </xdr:to>
    <xdr:sp macro="" textlink="">
      <xdr:nvSpPr>
        <xdr:cNvPr id="3" name="右中かっこ 2">
          <a:extLst>
            <a:ext uri="{FF2B5EF4-FFF2-40B4-BE49-F238E27FC236}">
              <a16:creationId xmlns:a16="http://schemas.microsoft.com/office/drawing/2014/main" id="{F5817F72-1F7F-485F-8666-2C771B2CF2D4}"/>
            </a:ext>
          </a:extLst>
        </xdr:cNvPr>
        <xdr:cNvSpPr/>
      </xdr:nvSpPr>
      <xdr:spPr bwMode="auto">
        <a:xfrm rot="16200000">
          <a:off x="1450722" y="222555"/>
          <a:ext cx="268702" cy="2946029"/>
        </a:xfrm>
        <a:prstGeom prst="rightBrace">
          <a:avLst/>
        </a:prstGeom>
        <a:noFill/>
        <a:ln w="158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xdr:col>
      <xdr:colOff>276225</xdr:colOff>
      <xdr:row>13</xdr:row>
      <xdr:rowOff>19050</xdr:rowOff>
    </xdr:from>
    <xdr:to>
      <xdr:col>5</xdr:col>
      <xdr:colOff>24492</xdr:colOff>
      <xdr:row>21</xdr:row>
      <xdr:rowOff>0</xdr:rowOff>
    </xdr:to>
    <xdr:sp macro="" textlink="">
      <xdr:nvSpPr>
        <xdr:cNvPr id="5" name="右中かっこ 4">
          <a:extLst>
            <a:ext uri="{FF2B5EF4-FFF2-40B4-BE49-F238E27FC236}">
              <a16:creationId xmlns:a16="http://schemas.microsoft.com/office/drawing/2014/main" id="{307110C0-4B5B-431D-83A0-117E515D14C6}"/>
            </a:ext>
          </a:extLst>
        </xdr:cNvPr>
        <xdr:cNvSpPr/>
      </xdr:nvSpPr>
      <xdr:spPr bwMode="auto">
        <a:xfrm rot="10800000">
          <a:off x="2428875" y="2619375"/>
          <a:ext cx="424542" cy="1581150"/>
        </a:xfrm>
        <a:prstGeom prst="rightBrace">
          <a:avLst>
            <a:gd name="adj1" fmla="val 37051"/>
            <a:gd name="adj2" fmla="val 49747"/>
          </a:avLst>
        </a:prstGeom>
        <a:noFill/>
        <a:ln w="158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oneCellAnchor>
    <xdr:from>
      <xdr:col>2</xdr:col>
      <xdr:colOff>89648</xdr:colOff>
      <xdr:row>14</xdr:row>
      <xdr:rowOff>56030</xdr:rowOff>
    </xdr:from>
    <xdr:ext cx="1508760" cy="1143000"/>
    <xdr:sp macro="" textlink="">
      <xdr:nvSpPr>
        <xdr:cNvPr id="6" name="テキスト ボックス 5">
          <a:extLst>
            <a:ext uri="{FF2B5EF4-FFF2-40B4-BE49-F238E27FC236}">
              <a16:creationId xmlns:a16="http://schemas.microsoft.com/office/drawing/2014/main" id="{88C735C0-FA35-4A77-AF02-EAB873F9F0F7}"/>
            </a:ext>
          </a:extLst>
        </xdr:cNvPr>
        <xdr:cNvSpPr txBox="1"/>
      </xdr:nvSpPr>
      <xdr:spPr>
        <a:xfrm>
          <a:off x="885266" y="2879912"/>
          <a:ext cx="1508760" cy="1143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b="1">
              <a:solidFill>
                <a:srgbClr val="FF0000"/>
              </a:solidFill>
            </a:rPr>
            <a:t>※</a:t>
          </a:r>
          <a:r>
            <a:rPr kumimoji="1" lang="ja-JP" altLang="en-US" sz="1100" b="1">
              <a:solidFill>
                <a:srgbClr val="FF0000"/>
              </a:solidFill>
            </a:rPr>
            <a:t>各欄のかっこ書き</a:t>
          </a:r>
          <a:endParaRPr kumimoji="1" lang="en-US" altLang="ja-JP" sz="1100" b="1">
            <a:solidFill>
              <a:srgbClr val="FF0000"/>
            </a:solidFill>
          </a:endParaRPr>
        </a:p>
        <a:p>
          <a:r>
            <a:rPr kumimoji="1" lang="ja-JP" altLang="en-US" sz="1100" b="1">
              <a:solidFill>
                <a:srgbClr val="FF0000"/>
              </a:solidFill>
            </a:rPr>
            <a:t>（住所）（代表機関名）等</a:t>
          </a:r>
          <a:endParaRPr kumimoji="1" lang="en-US" altLang="ja-JP" sz="1100" b="1">
            <a:solidFill>
              <a:srgbClr val="FF0000"/>
            </a:solidFill>
          </a:endParaRPr>
        </a:p>
        <a:p>
          <a:r>
            <a:rPr kumimoji="1" lang="ja-JP" altLang="en-US" sz="1100" b="1">
              <a:solidFill>
                <a:srgbClr val="FF0000"/>
              </a:solidFill>
            </a:rPr>
            <a:t>の文字は削除して入</a:t>
          </a:r>
          <a:endParaRPr kumimoji="1" lang="en-US" altLang="ja-JP" sz="1100" b="1">
            <a:solidFill>
              <a:srgbClr val="FF0000"/>
            </a:solidFill>
          </a:endParaRPr>
        </a:p>
        <a:p>
          <a:r>
            <a:rPr kumimoji="1" lang="ja-JP" altLang="en-US" sz="1100" b="1">
              <a:solidFill>
                <a:srgbClr val="FF0000"/>
              </a:solidFill>
            </a:rPr>
            <a:t>力願います。</a:t>
          </a:r>
        </a:p>
      </xdr:txBody>
    </xdr:sp>
    <xdr:clientData/>
  </xdr:oneCellAnchor>
  <xdr:oneCellAnchor>
    <xdr:from>
      <xdr:col>17</xdr:col>
      <xdr:colOff>824192</xdr:colOff>
      <xdr:row>0</xdr:row>
      <xdr:rowOff>156882</xdr:rowOff>
    </xdr:from>
    <xdr:ext cx="3487430" cy="242100"/>
    <xdr:sp macro="" textlink="">
      <xdr:nvSpPr>
        <xdr:cNvPr id="7" name="テキスト ボックス 6">
          <a:extLst>
            <a:ext uri="{FF2B5EF4-FFF2-40B4-BE49-F238E27FC236}">
              <a16:creationId xmlns:a16="http://schemas.microsoft.com/office/drawing/2014/main" id="{03873509-C012-4761-BA2B-99468BD73860}"/>
            </a:ext>
          </a:extLst>
        </xdr:cNvPr>
        <xdr:cNvSpPr txBox="1"/>
      </xdr:nvSpPr>
      <xdr:spPr>
        <a:xfrm>
          <a:off x="9977717" y="156882"/>
          <a:ext cx="3487430" cy="242100"/>
        </a:xfrm>
        <a:prstGeom prst="rect">
          <a:avLst/>
        </a:prstGeom>
        <a:solidFill>
          <a:schemeClr val="accent4">
            <a:lumMod val="20000"/>
            <a:lumOff val="80000"/>
            <a:alpha val="72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0">
          <a:noAutofit/>
        </a:bodyPr>
        <a:lstStyle/>
        <a:p>
          <a:r>
            <a:rPr kumimoji="1" lang="en-US" altLang="ja-JP" sz="1100" b="1">
              <a:ln>
                <a:noFill/>
              </a:ln>
              <a:solidFill>
                <a:srgbClr val="FF0000"/>
              </a:solidFill>
            </a:rPr>
            <a:t>※</a:t>
          </a:r>
          <a:r>
            <a:rPr kumimoji="1" lang="ja-JP" altLang="en-US" sz="1100" b="1">
              <a:ln>
                <a:noFill/>
              </a:ln>
              <a:solidFill>
                <a:srgbClr val="FF0000"/>
              </a:solidFill>
            </a:rPr>
            <a:t>色塗りのセルはすべて集計表より自動入力されます。</a:t>
          </a:r>
        </a:p>
      </xdr:txBody>
    </xdr:sp>
    <xdr:clientData/>
  </xdr:oneCellAnchor>
  <xdr:oneCellAnchor>
    <xdr:from>
      <xdr:col>27</xdr:col>
      <xdr:colOff>116205</xdr:colOff>
      <xdr:row>17</xdr:row>
      <xdr:rowOff>47625</xdr:rowOff>
    </xdr:from>
    <xdr:ext cx="4648200" cy="275717"/>
    <xdr:sp macro="" textlink="">
      <xdr:nvSpPr>
        <xdr:cNvPr id="15" name="テキスト ボックス 14">
          <a:extLst>
            <a:ext uri="{FF2B5EF4-FFF2-40B4-BE49-F238E27FC236}">
              <a16:creationId xmlns:a16="http://schemas.microsoft.com/office/drawing/2014/main" id="{4B6D6E01-F1B8-4527-98B5-D9D760A6BDA4}"/>
            </a:ext>
          </a:extLst>
        </xdr:cNvPr>
        <xdr:cNvSpPr txBox="1"/>
      </xdr:nvSpPr>
      <xdr:spPr>
        <a:xfrm>
          <a:off x="15089505" y="3448050"/>
          <a:ext cx="4648200" cy="275717"/>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b="1">
              <a:solidFill>
                <a:srgbClr val="FF0000"/>
              </a:solidFill>
            </a:rPr>
            <a:t>※</a:t>
          </a:r>
          <a:r>
            <a:rPr kumimoji="1" lang="ja-JP" altLang="en-US" sz="1100" b="1">
              <a:solidFill>
                <a:srgbClr val="FF0000"/>
              </a:solidFill>
            </a:rPr>
            <a:t>　物品購入実績がない場合は、品目欄に「該当なし」と記載してください。</a:t>
          </a:r>
        </a:p>
      </xdr:txBody>
    </xdr:sp>
    <xdr:clientData/>
  </xdr:oneCellAnchor>
  <xdr:oneCellAnchor>
    <xdr:from>
      <xdr:col>37</xdr:col>
      <xdr:colOff>283845</xdr:colOff>
      <xdr:row>12</xdr:row>
      <xdr:rowOff>85725</xdr:rowOff>
    </xdr:from>
    <xdr:ext cx="4973955" cy="275717"/>
    <xdr:sp macro="" textlink="">
      <xdr:nvSpPr>
        <xdr:cNvPr id="16" name="テキスト ボックス 15">
          <a:extLst>
            <a:ext uri="{FF2B5EF4-FFF2-40B4-BE49-F238E27FC236}">
              <a16:creationId xmlns:a16="http://schemas.microsoft.com/office/drawing/2014/main" id="{3C6BE21C-1157-4A3E-AC54-298FD66BA1C8}"/>
            </a:ext>
          </a:extLst>
        </xdr:cNvPr>
        <xdr:cNvSpPr txBox="1"/>
      </xdr:nvSpPr>
      <xdr:spPr>
        <a:xfrm>
          <a:off x="21334095" y="2486025"/>
          <a:ext cx="4973955" cy="275717"/>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b="1">
              <a:solidFill>
                <a:srgbClr val="FF0000"/>
              </a:solidFill>
            </a:rPr>
            <a:t>※</a:t>
          </a:r>
          <a:r>
            <a:rPr kumimoji="1" lang="ja-JP" altLang="en-US" sz="1100" b="1">
              <a:solidFill>
                <a:srgbClr val="FF0000"/>
              </a:solidFill>
            </a:rPr>
            <a:t>　取得した試作品がない場合は、試作品欄に「該当なし」と記載してください。</a:t>
          </a:r>
        </a:p>
      </xdr:txBody>
    </xdr:sp>
    <xdr:clientData/>
  </xdr:oneCellAnchor>
  <xdr:twoCellAnchor>
    <xdr:from>
      <xdr:col>17</xdr:col>
      <xdr:colOff>876300</xdr:colOff>
      <xdr:row>31</xdr:row>
      <xdr:rowOff>57150</xdr:rowOff>
    </xdr:from>
    <xdr:to>
      <xdr:col>20</xdr:col>
      <xdr:colOff>0</xdr:colOff>
      <xdr:row>40</xdr:row>
      <xdr:rowOff>152399</xdr:rowOff>
    </xdr:to>
    <xdr:cxnSp macro="">
      <xdr:nvCxnSpPr>
        <xdr:cNvPr id="17" name="直線矢印コネクタ 16">
          <a:extLst>
            <a:ext uri="{FF2B5EF4-FFF2-40B4-BE49-F238E27FC236}">
              <a16:creationId xmlns:a16="http://schemas.microsoft.com/office/drawing/2014/main" id="{D0589BF3-8BDB-4011-B296-F12E9CE2347A}"/>
            </a:ext>
          </a:extLst>
        </xdr:cNvPr>
        <xdr:cNvCxnSpPr/>
      </xdr:nvCxnSpPr>
      <xdr:spPr bwMode="auto">
        <a:xfrm flipV="1">
          <a:off x="10029825" y="6257925"/>
          <a:ext cx="1438275" cy="1885949"/>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17</xdr:col>
      <xdr:colOff>790575</xdr:colOff>
      <xdr:row>32</xdr:row>
      <xdr:rowOff>118109</xdr:rowOff>
    </xdr:from>
    <xdr:to>
      <xdr:col>20</xdr:col>
      <xdr:colOff>41910</xdr:colOff>
      <xdr:row>41</xdr:row>
      <xdr:rowOff>28574</xdr:rowOff>
    </xdr:to>
    <xdr:cxnSp macro="">
      <xdr:nvCxnSpPr>
        <xdr:cNvPr id="18" name="直線矢印コネクタ 17">
          <a:extLst>
            <a:ext uri="{FF2B5EF4-FFF2-40B4-BE49-F238E27FC236}">
              <a16:creationId xmlns:a16="http://schemas.microsoft.com/office/drawing/2014/main" id="{DA9D0033-54D3-4B7E-B7E6-B0E765F2F7EC}"/>
            </a:ext>
          </a:extLst>
        </xdr:cNvPr>
        <xdr:cNvCxnSpPr/>
      </xdr:nvCxnSpPr>
      <xdr:spPr bwMode="auto">
        <a:xfrm flipV="1">
          <a:off x="9944100" y="6509384"/>
          <a:ext cx="1565910" cy="1710690"/>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445435</xdr:colOff>
      <xdr:row>17</xdr:row>
      <xdr:rowOff>150580</xdr:rowOff>
    </xdr:from>
    <xdr:to>
      <xdr:col>5</xdr:col>
      <xdr:colOff>797719</xdr:colOff>
      <xdr:row>19</xdr:row>
      <xdr:rowOff>85846</xdr:rowOff>
    </xdr:to>
    <xdr:sp macro="" textlink="">
      <xdr:nvSpPr>
        <xdr:cNvPr id="3" name="テキスト ボックス 2">
          <a:extLst>
            <a:ext uri="{FF2B5EF4-FFF2-40B4-BE49-F238E27FC236}">
              <a16:creationId xmlns:a16="http://schemas.microsoft.com/office/drawing/2014/main" id="{3E7266F8-F6AB-4E20-B56B-583A884B4717}"/>
            </a:ext>
          </a:extLst>
        </xdr:cNvPr>
        <xdr:cNvSpPr txBox="1"/>
      </xdr:nvSpPr>
      <xdr:spPr>
        <a:xfrm>
          <a:off x="3445810" y="5639361"/>
          <a:ext cx="6638784" cy="64964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400" b="1">
              <a:solidFill>
                <a:srgbClr val="FF0000"/>
              </a:solidFill>
            </a:rPr>
            <a:t>※</a:t>
          </a:r>
          <a:r>
            <a:rPr kumimoji="1" lang="ja-JP" altLang="en-US" sz="1400" b="1">
              <a:solidFill>
                <a:srgbClr val="FF0000"/>
              </a:solidFill>
            </a:rPr>
            <a:t>本集計表に精算額、予算額を入力することにより「２　収支精算」に反映されますが、必ず経理様式２－２の金額を確認してください。</a:t>
          </a:r>
        </a:p>
      </xdr:txBody>
    </xdr:sp>
    <xdr:clientData/>
  </xdr:twoCellAnchor>
  <xdr:oneCellAnchor>
    <xdr:from>
      <xdr:col>1</xdr:col>
      <xdr:colOff>414616</xdr:colOff>
      <xdr:row>10</xdr:row>
      <xdr:rowOff>605118</xdr:rowOff>
    </xdr:from>
    <xdr:ext cx="4359783" cy="292452"/>
    <xdr:sp macro="" textlink="">
      <xdr:nvSpPr>
        <xdr:cNvPr id="4" name="テキスト ボックス 3">
          <a:extLst>
            <a:ext uri="{FF2B5EF4-FFF2-40B4-BE49-F238E27FC236}">
              <a16:creationId xmlns:a16="http://schemas.microsoft.com/office/drawing/2014/main" id="{32032CEF-972B-4329-A0C4-EFF49D71A315}"/>
            </a:ext>
          </a:extLst>
        </xdr:cNvPr>
        <xdr:cNvSpPr txBox="1"/>
      </xdr:nvSpPr>
      <xdr:spPr>
        <a:xfrm>
          <a:off x="3417792" y="2969559"/>
          <a:ext cx="4359783" cy="292452"/>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b="1">
              <a:solidFill>
                <a:srgbClr val="FF0000"/>
              </a:solidFill>
            </a:rPr>
            <a:t>※</a:t>
          </a:r>
          <a:r>
            <a:rPr kumimoji="1" lang="ja-JP" altLang="en-US" sz="1200" b="1">
              <a:solidFill>
                <a:srgbClr val="FF0000"/>
              </a:solidFill>
            </a:rPr>
            <a:t>構成員名（代表機関としての構成員を含む）を記載してください</a:t>
          </a:r>
        </a:p>
      </xdr:txBody>
    </xdr:sp>
    <xdr:clientData/>
  </xdr:oneCellAnchor>
  <xdr:twoCellAnchor>
    <xdr:from>
      <xdr:col>1</xdr:col>
      <xdr:colOff>1423148</xdr:colOff>
      <xdr:row>36</xdr:row>
      <xdr:rowOff>89648</xdr:rowOff>
    </xdr:from>
    <xdr:to>
      <xdr:col>2</xdr:col>
      <xdr:colOff>278866</xdr:colOff>
      <xdr:row>38</xdr:row>
      <xdr:rowOff>633933</xdr:rowOff>
    </xdr:to>
    <xdr:sp macro="" textlink="">
      <xdr:nvSpPr>
        <xdr:cNvPr id="7" name="右中かっこ 6">
          <a:extLst>
            <a:ext uri="{FF2B5EF4-FFF2-40B4-BE49-F238E27FC236}">
              <a16:creationId xmlns:a16="http://schemas.microsoft.com/office/drawing/2014/main" id="{06F87B79-3681-4763-9130-CC476BA2C73A}"/>
            </a:ext>
          </a:extLst>
        </xdr:cNvPr>
        <xdr:cNvSpPr/>
      </xdr:nvSpPr>
      <xdr:spPr bwMode="auto">
        <a:xfrm>
          <a:off x="4426324" y="11967883"/>
          <a:ext cx="424542" cy="1653668"/>
        </a:xfrm>
        <a:prstGeom prst="rightBrace">
          <a:avLst>
            <a:gd name="adj1" fmla="val 37051"/>
            <a:gd name="adj2" fmla="val 49747"/>
          </a:avLst>
        </a:prstGeom>
        <a:no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xdr:col>
      <xdr:colOff>33618</xdr:colOff>
      <xdr:row>46</xdr:row>
      <xdr:rowOff>47625</xdr:rowOff>
    </xdr:from>
    <xdr:to>
      <xdr:col>1</xdr:col>
      <xdr:colOff>458160</xdr:colOff>
      <xdr:row>48</xdr:row>
      <xdr:rowOff>291353</xdr:rowOff>
    </xdr:to>
    <xdr:sp macro="" textlink="">
      <xdr:nvSpPr>
        <xdr:cNvPr id="16" name="右中かっこ 15">
          <a:extLst>
            <a:ext uri="{FF2B5EF4-FFF2-40B4-BE49-F238E27FC236}">
              <a16:creationId xmlns:a16="http://schemas.microsoft.com/office/drawing/2014/main" id="{2A296E3F-7EFB-43ED-BF1D-EFCCA3BAB4C7}"/>
            </a:ext>
          </a:extLst>
        </xdr:cNvPr>
        <xdr:cNvSpPr/>
      </xdr:nvSpPr>
      <xdr:spPr bwMode="auto">
        <a:xfrm>
          <a:off x="3033993" y="16847344"/>
          <a:ext cx="424542" cy="1291478"/>
        </a:xfrm>
        <a:prstGeom prst="rightBrace">
          <a:avLst>
            <a:gd name="adj1" fmla="val 37051"/>
            <a:gd name="adj2" fmla="val 49747"/>
          </a:avLst>
        </a:prstGeom>
        <a:noFill/>
        <a:ln w="1905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xdr:col>
      <xdr:colOff>445435</xdr:colOff>
      <xdr:row>14</xdr:row>
      <xdr:rowOff>142875</xdr:rowOff>
    </xdr:from>
    <xdr:to>
      <xdr:col>4</xdr:col>
      <xdr:colOff>1459168</xdr:colOff>
      <xdr:row>16</xdr:row>
      <xdr:rowOff>285750</xdr:rowOff>
    </xdr:to>
    <xdr:sp macro="" textlink="">
      <xdr:nvSpPr>
        <xdr:cNvPr id="18" name="テキスト ボックス 17">
          <a:extLst>
            <a:ext uri="{FF2B5EF4-FFF2-40B4-BE49-F238E27FC236}">
              <a16:creationId xmlns:a16="http://schemas.microsoft.com/office/drawing/2014/main" id="{CA12E2FF-85B8-4790-B554-758DDC213003}"/>
            </a:ext>
          </a:extLst>
        </xdr:cNvPr>
        <xdr:cNvSpPr txBox="1"/>
      </xdr:nvSpPr>
      <xdr:spPr>
        <a:xfrm>
          <a:off x="3445810" y="4560094"/>
          <a:ext cx="5728608" cy="8572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400" b="1">
              <a:solidFill>
                <a:srgbClr val="FF0000"/>
              </a:solidFill>
            </a:rPr>
            <a:t>水色に塗られたセルは自動計算されます。</a:t>
          </a:r>
          <a:endParaRPr kumimoji="1" lang="en-US" altLang="ja-JP" sz="1400" b="1">
            <a:solidFill>
              <a:srgbClr val="FF0000"/>
            </a:solidFill>
          </a:endParaRPr>
        </a:p>
        <a:p>
          <a:r>
            <a:rPr kumimoji="1" lang="ja-JP" altLang="en-US" sz="1400" b="1">
              <a:solidFill>
                <a:srgbClr val="FF0000"/>
              </a:solidFill>
            </a:rPr>
            <a:t>色塗りをしていないセルに精算額を入力して下さい。</a:t>
          </a:r>
          <a:endParaRPr kumimoji="1" lang="ja-JP" altLang="en-US" sz="1100" b="1">
            <a:solidFill>
              <a:srgbClr val="FF0000"/>
            </a:solidFill>
          </a:endParaRPr>
        </a:p>
      </xdr:txBody>
    </xdr:sp>
    <xdr:clientData/>
  </xdr:twoCellAnchor>
  <xdr:twoCellAnchor>
    <xdr:from>
      <xdr:col>1</xdr:col>
      <xdr:colOff>309563</xdr:colOff>
      <xdr:row>53</xdr:row>
      <xdr:rowOff>214314</xdr:rowOff>
    </xdr:from>
    <xdr:to>
      <xdr:col>4</xdr:col>
      <xdr:colOff>1323296</xdr:colOff>
      <xdr:row>55</xdr:row>
      <xdr:rowOff>309563</xdr:rowOff>
    </xdr:to>
    <xdr:sp macro="" textlink="">
      <xdr:nvSpPr>
        <xdr:cNvPr id="19" name="テキスト ボックス 18">
          <a:extLst>
            <a:ext uri="{FF2B5EF4-FFF2-40B4-BE49-F238E27FC236}">
              <a16:creationId xmlns:a16="http://schemas.microsoft.com/office/drawing/2014/main" id="{A92A17CA-D368-43CB-8C1E-5A681BDB5EF6}"/>
            </a:ext>
          </a:extLst>
        </xdr:cNvPr>
        <xdr:cNvSpPr txBox="1"/>
      </xdr:nvSpPr>
      <xdr:spPr>
        <a:xfrm>
          <a:off x="3309938" y="20538283"/>
          <a:ext cx="5728608" cy="809624"/>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400" b="1">
              <a:solidFill>
                <a:srgbClr val="FF0000"/>
              </a:solidFill>
            </a:rPr>
            <a:t>水色に塗られたセルは自動計算されます。</a:t>
          </a:r>
          <a:endParaRPr kumimoji="1" lang="en-US" altLang="ja-JP" sz="1400" b="1">
            <a:solidFill>
              <a:srgbClr val="FF0000"/>
            </a:solidFill>
          </a:endParaRPr>
        </a:p>
        <a:p>
          <a:r>
            <a:rPr kumimoji="1" lang="ja-JP" altLang="en-US" sz="1400" b="1">
              <a:solidFill>
                <a:srgbClr val="FF0000"/>
              </a:solidFill>
            </a:rPr>
            <a:t>色塗りをしていないセルに精算額を入力して下さい。</a:t>
          </a:r>
          <a:endParaRPr kumimoji="1" lang="en-US" altLang="ja-JP" sz="1400" b="1">
            <a:solidFill>
              <a:srgbClr val="FF0000"/>
            </a:solidFill>
          </a:endParaRPr>
        </a:p>
      </xdr:txBody>
    </xdr:sp>
    <xdr:clientData/>
  </xdr:twoCellAnchor>
  <xdr:twoCellAnchor>
    <xdr:from>
      <xdr:col>1</xdr:col>
      <xdr:colOff>607219</xdr:colOff>
      <xdr:row>46</xdr:row>
      <xdr:rowOff>142875</xdr:rowOff>
    </xdr:from>
    <xdr:to>
      <xdr:col>5</xdr:col>
      <xdr:colOff>49327</xdr:colOff>
      <xdr:row>47</xdr:row>
      <xdr:rowOff>261937</xdr:rowOff>
    </xdr:to>
    <xdr:sp macro="" textlink="">
      <xdr:nvSpPr>
        <xdr:cNvPr id="10" name="テキスト ボックス 9">
          <a:extLst>
            <a:ext uri="{FF2B5EF4-FFF2-40B4-BE49-F238E27FC236}">
              <a16:creationId xmlns:a16="http://schemas.microsoft.com/office/drawing/2014/main" id="{D0A60FC9-F690-4E3E-A660-1A89DFE00B4C}"/>
            </a:ext>
          </a:extLst>
        </xdr:cNvPr>
        <xdr:cNvSpPr txBox="1"/>
      </xdr:nvSpPr>
      <xdr:spPr>
        <a:xfrm>
          <a:off x="3607594" y="16942594"/>
          <a:ext cx="5728608" cy="809624"/>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400" b="1">
              <a:solidFill>
                <a:srgbClr val="FF0000"/>
              </a:solidFill>
            </a:rPr>
            <a:t>水色に塗られたセルは自動計算されます。</a:t>
          </a:r>
          <a:endParaRPr kumimoji="1" lang="en-US" altLang="ja-JP" sz="1400" b="1">
            <a:solidFill>
              <a:srgbClr val="FF0000"/>
            </a:solidFill>
          </a:endParaRPr>
        </a:p>
        <a:p>
          <a:r>
            <a:rPr kumimoji="1" lang="ja-JP" altLang="en-US" sz="1400" b="1">
              <a:solidFill>
                <a:srgbClr val="FF0000"/>
              </a:solidFill>
            </a:rPr>
            <a:t>色塗りをしていないセルに精算額を入力して下さい。</a:t>
          </a:r>
          <a:endParaRPr kumimoji="1" lang="en-US" altLang="ja-JP" sz="1400" b="1">
            <a:solidFill>
              <a:srgbClr val="FF0000"/>
            </a:solidFill>
          </a:endParaRPr>
        </a:p>
      </xdr:txBody>
    </xdr:sp>
    <xdr:clientData/>
  </xdr:twoCellAnchor>
  <xdr:oneCellAnchor>
    <xdr:from>
      <xdr:col>2</xdr:col>
      <xdr:colOff>785813</xdr:colOff>
      <xdr:row>36</xdr:row>
      <xdr:rowOff>226218</xdr:rowOff>
    </xdr:from>
    <xdr:ext cx="5981139" cy="1290077"/>
    <xdr:sp macro="" textlink="">
      <xdr:nvSpPr>
        <xdr:cNvPr id="11" name="テキスト ボックス 10">
          <a:extLst>
            <a:ext uri="{FF2B5EF4-FFF2-40B4-BE49-F238E27FC236}">
              <a16:creationId xmlns:a16="http://schemas.microsoft.com/office/drawing/2014/main" id="{7C3A4B51-9D09-4762-90FC-E8784411F21D}"/>
            </a:ext>
          </a:extLst>
        </xdr:cNvPr>
        <xdr:cNvSpPr txBox="1"/>
      </xdr:nvSpPr>
      <xdr:spPr>
        <a:xfrm>
          <a:off x="5357813" y="12501562"/>
          <a:ext cx="5981139" cy="1290077"/>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0">
          <a:noAutofit/>
        </a:bodyPr>
        <a:lstStyle/>
        <a:p>
          <a:r>
            <a:rPr kumimoji="1" lang="en-US" altLang="ja-JP" sz="1400" b="1">
              <a:solidFill>
                <a:srgbClr val="FF0000"/>
              </a:solidFill>
              <a:effectLst/>
              <a:latin typeface="+mn-ea"/>
              <a:ea typeface="+mn-ea"/>
              <a:cs typeface="+mn-cs"/>
            </a:rPr>
            <a:t>※</a:t>
          </a:r>
          <a:r>
            <a:rPr kumimoji="1" lang="ja-JP" altLang="ja-JP" sz="1400" b="1">
              <a:solidFill>
                <a:srgbClr val="FF0000"/>
              </a:solidFill>
              <a:effectLst/>
              <a:latin typeface="+mn-ea"/>
              <a:ea typeface="+mn-ea"/>
              <a:cs typeface="+mn-cs"/>
            </a:rPr>
            <a:t>間接経費の３０％または一般管理費の１５％を超えたとき、</a:t>
          </a:r>
          <a:endParaRPr lang="ja-JP" altLang="ja-JP" sz="1400">
            <a:solidFill>
              <a:srgbClr val="FF0000"/>
            </a:solidFill>
            <a:effectLst/>
            <a:latin typeface="+mn-ea"/>
            <a:ea typeface="+mn-ea"/>
          </a:endParaRPr>
        </a:p>
        <a:p>
          <a:r>
            <a:rPr kumimoji="1" lang="ja-JP" altLang="ja-JP" sz="1400" b="1">
              <a:solidFill>
                <a:srgbClr val="FF0000"/>
              </a:solidFill>
              <a:effectLst/>
              <a:latin typeface="+mn-ea"/>
              <a:ea typeface="+mn-ea"/>
              <a:cs typeface="+mn-cs"/>
            </a:rPr>
            <a:t>　 間接経費が予算額を超えたときにメッセージが表示されます。</a:t>
          </a:r>
          <a:endParaRPr lang="ja-JP" altLang="ja-JP" sz="1400">
            <a:solidFill>
              <a:srgbClr val="FF0000"/>
            </a:solidFill>
            <a:effectLst/>
            <a:latin typeface="+mn-ea"/>
            <a:ea typeface="+mn-ea"/>
          </a:endParaRPr>
        </a:p>
        <a:p>
          <a:r>
            <a:rPr kumimoji="1" lang="ja-JP" altLang="ja-JP" sz="1400" b="1">
              <a:solidFill>
                <a:srgbClr val="FF0000"/>
              </a:solidFill>
              <a:effectLst/>
              <a:latin typeface="+mn-ea"/>
              <a:ea typeface="+mn-ea"/>
              <a:cs typeface="+mn-cs"/>
            </a:rPr>
            <a:t> 　超えていない場合は、間接経費または一般管理費に対する割合が</a:t>
          </a:r>
          <a:endParaRPr lang="ja-JP" altLang="ja-JP" sz="1400">
            <a:solidFill>
              <a:srgbClr val="FF0000"/>
            </a:solidFill>
            <a:effectLst/>
            <a:latin typeface="+mn-ea"/>
            <a:ea typeface="+mn-ea"/>
          </a:endParaRPr>
        </a:p>
        <a:p>
          <a:r>
            <a:rPr kumimoji="1" lang="en-US" altLang="ja-JP" sz="1400" b="1">
              <a:solidFill>
                <a:srgbClr val="FF0000"/>
              </a:solidFill>
              <a:effectLst/>
              <a:latin typeface="+mn-ea"/>
              <a:ea typeface="+mn-ea"/>
              <a:cs typeface="+mn-cs"/>
            </a:rPr>
            <a:t> </a:t>
          </a:r>
          <a:r>
            <a:rPr kumimoji="1" lang="ja-JP" altLang="ja-JP" sz="1400" b="1">
              <a:solidFill>
                <a:srgbClr val="FF0000"/>
              </a:solidFill>
              <a:effectLst/>
              <a:latin typeface="+mn-ea"/>
              <a:ea typeface="+mn-ea"/>
              <a:cs typeface="+mn-cs"/>
            </a:rPr>
            <a:t>　表示されます。</a:t>
          </a:r>
          <a:endParaRPr lang="ja-JP" altLang="ja-JP" sz="1400">
            <a:solidFill>
              <a:srgbClr val="FF0000"/>
            </a:solidFill>
            <a:effectLst/>
            <a:latin typeface="+mn-ea"/>
            <a:ea typeface="+mn-ea"/>
          </a:endParaRPr>
        </a:p>
        <a:p>
          <a:endParaRPr kumimoji="1" lang="ja-JP" altLang="en-US" sz="1400" b="1">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BCFD2-D146-4860-829A-05949F6887D8}">
  <sheetPr>
    <tabColor rgb="FFFF0000"/>
  </sheetPr>
  <dimension ref="A1:D16"/>
  <sheetViews>
    <sheetView view="pageBreakPreview" zoomScale="90" zoomScaleNormal="100" zoomScaleSheetLayoutView="90" workbookViewId="0">
      <selection activeCell="D6" sqref="D6:D7"/>
    </sheetView>
  </sheetViews>
  <sheetFormatPr defaultRowHeight="13.2"/>
  <cols>
    <col min="1" max="1" width="3.77734375" customWidth="1"/>
    <col min="2" max="2" width="24.21875" bestFit="1" customWidth="1"/>
    <col min="3" max="3" width="17.77734375" customWidth="1"/>
    <col min="4" max="4" width="36.21875" bestFit="1" customWidth="1"/>
    <col min="5" max="5" width="9.77734375" customWidth="1"/>
    <col min="6" max="6" width="8.77734375" customWidth="1"/>
  </cols>
  <sheetData>
    <row r="1" spans="1:4">
      <c r="A1" s="125" t="s">
        <v>233</v>
      </c>
    </row>
    <row r="3" spans="1:4">
      <c r="B3" s="357"/>
      <c r="C3" s="358" t="s">
        <v>226</v>
      </c>
      <c r="D3" s="358" t="s">
        <v>227</v>
      </c>
    </row>
    <row r="4" spans="1:4">
      <c r="B4" s="359" t="s">
        <v>236</v>
      </c>
      <c r="C4" s="360" t="s">
        <v>228</v>
      </c>
      <c r="D4" s="360" t="s">
        <v>229</v>
      </c>
    </row>
    <row r="5" spans="1:4">
      <c r="B5" s="361" t="s">
        <v>230</v>
      </c>
      <c r="C5" s="362" t="s">
        <v>228</v>
      </c>
      <c r="D5" s="362" t="s">
        <v>228</v>
      </c>
    </row>
    <row r="6" spans="1:4" s="363" customFormat="1" ht="13.5" customHeight="1">
      <c r="B6" s="382" t="s">
        <v>234</v>
      </c>
      <c r="C6" s="364" t="s">
        <v>231</v>
      </c>
      <c r="D6" s="384"/>
    </row>
    <row r="7" spans="1:4" s="363" customFormat="1" ht="25.5" customHeight="1">
      <c r="B7" s="383"/>
      <c r="C7" s="365" t="s">
        <v>232</v>
      </c>
      <c r="D7" s="385"/>
    </row>
    <row r="9" spans="1:4" ht="13.5" customHeight="1">
      <c r="B9" s="386" t="s">
        <v>235</v>
      </c>
      <c r="C9" s="386"/>
      <c r="D9" s="386"/>
    </row>
    <row r="10" spans="1:4">
      <c r="B10" s="386"/>
      <c r="C10" s="386"/>
      <c r="D10" s="386"/>
    </row>
    <row r="11" spans="1:4">
      <c r="B11" s="386"/>
      <c r="C11" s="386"/>
      <c r="D11" s="386"/>
    </row>
    <row r="12" spans="1:4">
      <c r="B12" s="386"/>
      <c r="C12" s="386"/>
      <c r="D12" s="386"/>
    </row>
    <row r="13" spans="1:4">
      <c r="B13" s="386"/>
      <c r="C13" s="386"/>
      <c r="D13" s="386"/>
    </row>
    <row r="14" spans="1:4">
      <c r="B14" s="386"/>
      <c r="C14" s="386"/>
      <c r="D14" s="386"/>
    </row>
    <row r="15" spans="1:4">
      <c r="B15" s="381"/>
      <c r="C15" s="381"/>
      <c r="D15" s="381"/>
    </row>
    <row r="16" spans="1:4">
      <c r="B16" t="s">
        <v>237</v>
      </c>
    </row>
  </sheetData>
  <mergeCells count="3">
    <mergeCell ref="B6:B7"/>
    <mergeCell ref="D6:D7"/>
    <mergeCell ref="B9:D14"/>
  </mergeCells>
  <phoneticPr fontId="3"/>
  <pageMargins left="0.7" right="0.7" top="0.75" bottom="0.7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AR217"/>
  <sheetViews>
    <sheetView tabSelected="1" view="pageBreakPreview" zoomScaleNormal="100" zoomScaleSheetLayoutView="100" workbookViewId="0"/>
  </sheetViews>
  <sheetFormatPr defaultColWidth="9" defaultRowHeight="15" customHeight="1"/>
  <cols>
    <col min="1" max="1" width="1.6640625" style="210" customWidth="1"/>
    <col min="2" max="9" width="8.88671875" style="210" customWidth="1"/>
    <col min="10" max="10" width="6.109375" style="210" customWidth="1"/>
    <col min="11" max="11" width="4" style="210" customWidth="1"/>
    <col min="12" max="12" width="4.21875" style="210" customWidth="1"/>
    <col min="13" max="13" width="1.44140625" style="210" customWidth="1"/>
    <col min="14" max="14" width="1.88671875" style="210" customWidth="1"/>
    <col min="15" max="15" width="1.44140625" style="120" customWidth="1"/>
    <col min="16" max="16" width="15.109375" style="120" customWidth="1"/>
    <col min="17" max="18" width="13.109375" style="120" customWidth="1"/>
    <col min="19" max="20" width="8.6640625" style="120" customWidth="1"/>
    <col min="21" max="21" width="15.6640625" style="120" customWidth="1"/>
    <col min="22" max="22" width="9.88671875" style="120" customWidth="1"/>
    <col min="23" max="23" width="2.88671875" style="120" customWidth="1"/>
    <col min="24" max="24" width="1.6640625" style="120" customWidth="1"/>
    <col min="25" max="25" width="1.6640625" style="218" customWidth="1"/>
    <col min="26" max="26" width="1.6640625" style="134" customWidth="1"/>
    <col min="27" max="27" width="12.77734375" style="134" customWidth="1"/>
    <col min="28" max="28" width="10.77734375" style="134" customWidth="1"/>
    <col min="29" max="29" width="4.77734375" style="134" customWidth="1"/>
    <col min="30" max="31" width="8.77734375" style="134" customWidth="1"/>
    <col min="32" max="32" width="12.77734375" style="134" customWidth="1"/>
    <col min="33" max="33" width="9.77734375" style="134" customWidth="1"/>
    <col min="34" max="34" width="9.21875" style="134" customWidth="1"/>
    <col min="35" max="35" width="11.88671875" style="134" customWidth="1"/>
    <col min="36" max="36" width="1.44140625" style="120" customWidth="1"/>
    <col min="37" max="37" width="1.6640625" style="120" customWidth="1"/>
    <col min="38" max="38" width="16.44140625" style="120" customWidth="1"/>
    <col min="39" max="39" width="8.88671875" style="120" customWidth="1"/>
    <col min="40" max="40" width="12.77734375" style="120" customWidth="1"/>
    <col min="41" max="41" width="9" style="120" customWidth="1"/>
    <col min="42" max="42" width="10.77734375" style="120" customWidth="1"/>
    <col min="43" max="43" width="10.109375" style="120" customWidth="1"/>
    <col min="44" max="44" width="11.6640625" style="120" customWidth="1"/>
    <col min="45" max="16384" width="9" style="120"/>
  </cols>
  <sheetData>
    <row r="1" spans="1:44" ht="15.9" customHeight="1">
      <c r="A1" s="218" t="s">
        <v>191</v>
      </c>
      <c r="I1" s="47" t="s">
        <v>169</v>
      </c>
      <c r="J1" s="434">
        <v>12345678</v>
      </c>
      <c r="K1" s="434"/>
      <c r="L1" s="434"/>
      <c r="M1" s="226"/>
      <c r="O1" s="120" t="s">
        <v>14</v>
      </c>
      <c r="W1" s="47" t="str">
        <f>$I$1&amp;$J$1</f>
        <v>e-Rad課題ID(半角英数字)12345678</v>
      </c>
      <c r="Z1" s="134" t="s">
        <v>23</v>
      </c>
      <c r="AI1" s="47" t="str">
        <f>$I$1&amp;$J$1</f>
        <v>e-Rad課題ID(半角英数字)12345678</v>
      </c>
      <c r="AK1" s="120" t="s">
        <v>32</v>
      </c>
      <c r="AR1" s="47" t="str">
        <f>$I$1&amp;$J$1</f>
        <v>e-Rad課題ID(半角英数字)12345678</v>
      </c>
    </row>
    <row r="2" spans="1:44" ht="15.9" customHeight="1">
      <c r="F2" s="226"/>
      <c r="G2" s="227"/>
      <c r="H2" s="227"/>
      <c r="I2" s="271"/>
      <c r="J2" s="272"/>
      <c r="K2" s="272"/>
      <c r="L2" s="47" t="s">
        <v>84</v>
      </c>
      <c r="M2" s="228"/>
      <c r="O2" s="125" t="s">
        <v>15</v>
      </c>
    </row>
    <row r="3" spans="1:44" ht="15.9" customHeight="1">
      <c r="I3" s="422" t="s">
        <v>164</v>
      </c>
      <c r="J3" s="423"/>
      <c r="K3" s="423"/>
      <c r="P3" s="31"/>
      <c r="Q3" s="122"/>
      <c r="R3" s="122"/>
      <c r="S3" s="32" t="s">
        <v>5</v>
      </c>
      <c r="T3" s="33"/>
      <c r="U3" s="31"/>
      <c r="V3" s="34"/>
      <c r="W3" s="35"/>
      <c r="AA3" s="37"/>
      <c r="AB3" s="37"/>
      <c r="AC3" s="37"/>
      <c r="AD3" s="402" t="s">
        <v>0</v>
      </c>
      <c r="AE3" s="403"/>
      <c r="AF3" s="404" t="s">
        <v>72</v>
      </c>
      <c r="AG3" s="404" t="s">
        <v>73</v>
      </c>
      <c r="AH3" s="406" t="s">
        <v>74</v>
      </c>
      <c r="AI3" s="37"/>
      <c r="AL3" s="418" t="s">
        <v>42</v>
      </c>
      <c r="AM3" s="411"/>
      <c r="AN3" s="431" t="s">
        <v>27</v>
      </c>
      <c r="AO3" s="404" t="s">
        <v>28</v>
      </c>
      <c r="AP3" s="413" t="s">
        <v>29</v>
      </c>
      <c r="AQ3" s="404" t="s">
        <v>30</v>
      </c>
      <c r="AR3" s="431" t="s">
        <v>31</v>
      </c>
    </row>
    <row r="4" spans="1:44" ht="15.9" customHeight="1">
      <c r="P4" s="40" t="s">
        <v>17</v>
      </c>
      <c r="Q4" s="41" t="s">
        <v>162</v>
      </c>
      <c r="R4" s="41" t="s">
        <v>22</v>
      </c>
      <c r="S4" s="31" t="s">
        <v>1</v>
      </c>
      <c r="T4" s="31" t="s">
        <v>2</v>
      </c>
      <c r="U4" s="42" t="s">
        <v>6</v>
      </c>
      <c r="V4" s="43"/>
      <c r="W4" s="44"/>
      <c r="AA4" s="45" t="s">
        <v>24</v>
      </c>
      <c r="AB4" s="45" t="s">
        <v>75</v>
      </c>
      <c r="AC4" s="45" t="s">
        <v>3</v>
      </c>
      <c r="AD4" s="133" t="s">
        <v>25</v>
      </c>
      <c r="AE4" s="46" t="s">
        <v>26</v>
      </c>
      <c r="AF4" s="405"/>
      <c r="AG4" s="405"/>
      <c r="AH4" s="407"/>
      <c r="AI4" s="45" t="s">
        <v>76</v>
      </c>
      <c r="AL4" s="419"/>
      <c r="AM4" s="412"/>
      <c r="AN4" s="432"/>
      <c r="AO4" s="409"/>
      <c r="AP4" s="414"/>
      <c r="AQ4" s="409"/>
      <c r="AR4" s="432"/>
    </row>
    <row r="5" spans="1:44" ht="15.9" customHeight="1">
      <c r="F5" s="229" t="s">
        <v>16</v>
      </c>
      <c r="N5" s="47"/>
      <c r="P5" s="36"/>
      <c r="Q5" s="10" t="s">
        <v>4</v>
      </c>
      <c r="R5" s="10" t="s">
        <v>4</v>
      </c>
      <c r="S5" s="10" t="s">
        <v>4</v>
      </c>
      <c r="T5" s="10" t="s">
        <v>4</v>
      </c>
      <c r="U5" s="48"/>
      <c r="V5" s="48"/>
      <c r="W5" s="49"/>
      <c r="AA5" s="50"/>
      <c r="AB5" s="51"/>
      <c r="AC5" s="52"/>
      <c r="AD5" s="136" t="s">
        <v>4</v>
      </c>
      <c r="AE5" s="136" t="s">
        <v>4</v>
      </c>
      <c r="AF5" s="53"/>
      <c r="AG5" s="137"/>
      <c r="AH5" s="137"/>
      <c r="AI5" s="54"/>
      <c r="AL5" s="417"/>
      <c r="AM5" s="416" t="s">
        <v>43</v>
      </c>
      <c r="AN5" s="432"/>
      <c r="AO5" s="409"/>
      <c r="AP5" s="414"/>
      <c r="AQ5" s="409"/>
      <c r="AR5" s="432"/>
    </row>
    <row r="6" spans="1:44" ht="15.9" customHeight="1">
      <c r="P6" s="55" t="s">
        <v>41</v>
      </c>
      <c r="Q6" s="2">
        <f>'別添1 委託費集計表'!M43</f>
        <v>0</v>
      </c>
      <c r="R6" s="2">
        <f>'別添1 委託費集計表'!M62</f>
        <v>0</v>
      </c>
      <c r="S6" s="8" t="str">
        <f t="shared" ref="S6" si="0">IF(Q6&gt;R6,Q6-R6,"")</f>
        <v/>
      </c>
      <c r="T6" s="8" t="str">
        <f t="shared" ref="T6" si="1">IF(R6&gt;Q6,R6-Q6,"")</f>
        <v/>
      </c>
      <c r="U6" s="130"/>
      <c r="V6" s="130"/>
      <c r="W6" s="57"/>
      <c r="AA6" s="140"/>
      <c r="AB6" s="58"/>
      <c r="AC6" s="58"/>
      <c r="AD6" s="206"/>
      <c r="AE6" s="206"/>
      <c r="AF6" s="58"/>
      <c r="AG6" s="58"/>
      <c r="AH6" s="58"/>
      <c r="AI6" s="59"/>
      <c r="AL6" s="420"/>
      <c r="AM6" s="417"/>
      <c r="AN6" s="433"/>
      <c r="AO6" s="410"/>
      <c r="AP6" s="415"/>
      <c r="AQ6" s="410"/>
      <c r="AR6" s="433"/>
    </row>
    <row r="7" spans="1:44" ht="15.9" customHeight="1">
      <c r="P7" s="60"/>
      <c r="Q7" s="56"/>
      <c r="R7" s="56"/>
      <c r="S7" s="56"/>
      <c r="T7" s="56"/>
      <c r="U7" s="130"/>
      <c r="V7" s="130"/>
      <c r="W7" s="57"/>
      <c r="AA7" s="58"/>
      <c r="AB7" s="58"/>
      <c r="AC7" s="58"/>
      <c r="AD7" s="206"/>
      <c r="AE7" s="206"/>
      <c r="AF7" s="58"/>
      <c r="AG7" s="58"/>
      <c r="AH7" s="58"/>
      <c r="AI7" s="59"/>
      <c r="AL7" s="36"/>
      <c r="AM7" s="36"/>
      <c r="AN7" s="37"/>
      <c r="AO7" s="149" t="s">
        <v>4</v>
      </c>
      <c r="AP7" s="36"/>
      <c r="AQ7" s="37"/>
      <c r="AR7" s="37"/>
    </row>
    <row r="8" spans="1:44" ht="15.9" customHeight="1">
      <c r="I8" s="437" t="s">
        <v>99</v>
      </c>
      <c r="J8" s="437"/>
      <c r="K8" s="437"/>
      <c r="L8" s="47"/>
      <c r="M8" s="47"/>
      <c r="P8" s="60" t="s">
        <v>40</v>
      </c>
      <c r="Q8" s="2">
        <f>'別添1 委託費集計表'!M41</f>
        <v>0</v>
      </c>
      <c r="R8" s="2"/>
      <c r="S8" s="2" t="str">
        <f t="shared" ref="S8" si="2">IF(Q8&gt;R8,Q8-R8,"")</f>
        <v/>
      </c>
      <c r="T8" s="2" t="str">
        <f t="shared" ref="T8" si="3">IF(R8&gt;Q8,R8-Q8,"")</f>
        <v/>
      </c>
      <c r="U8" s="130"/>
      <c r="V8" s="130"/>
      <c r="W8" s="57"/>
      <c r="AA8" s="58"/>
      <c r="AB8" s="58"/>
      <c r="AC8" s="58"/>
      <c r="AD8" s="206"/>
      <c r="AE8" s="206"/>
      <c r="AF8" s="58"/>
      <c r="AG8" s="58"/>
      <c r="AH8" s="58"/>
      <c r="AI8" s="59"/>
      <c r="AL8" s="141"/>
      <c r="AM8" s="62"/>
      <c r="AN8" s="62"/>
      <c r="AO8" s="62"/>
      <c r="AP8" s="62"/>
      <c r="AQ8" s="62"/>
      <c r="AR8" s="63"/>
    </row>
    <row r="9" spans="1:44" ht="15.9" customHeight="1">
      <c r="P9" s="64"/>
      <c r="Q9" s="65"/>
      <c r="R9" s="65"/>
      <c r="S9" s="65"/>
      <c r="T9" s="65"/>
      <c r="U9" s="130"/>
      <c r="V9" s="130"/>
      <c r="W9" s="57"/>
      <c r="AA9" s="58"/>
      <c r="AB9" s="58"/>
      <c r="AC9" s="58"/>
      <c r="AD9" s="206"/>
      <c r="AE9" s="206"/>
      <c r="AF9" s="58"/>
      <c r="AG9" s="58"/>
      <c r="AH9" s="58"/>
      <c r="AI9" s="59"/>
      <c r="AL9" s="62"/>
      <c r="AM9" s="62"/>
      <c r="AN9" s="62"/>
      <c r="AO9" s="62"/>
      <c r="AP9" s="62"/>
      <c r="AQ9" s="62"/>
      <c r="AR9" s="63"/>
    </row>
    <row r="10" spans="1:44" ht="15.9" customHeight="1">
      <c r="B10" s="210" t="s">
        <v>34</v>
      </c>
      <c r="P10" s="66"/>
      <c r="Q10" s="67"/>
      <c r="R10" s="67"/>
      <c r="S10" s="67"/>
      <c r="T10" s="67"/>
      <c r="U10" s="48"/>
      <c r="V10" s="48"/>
      <c r="W10" s="49"/>
      <c r="AA10" s="58"/>
      <c r="AB10" s="58"/>
      <c r="AC10" s="58"/>
      <c r="AD10" s="206"/>
      <c r="AE10" s="206"/>
      <c r="AF10" s="58"/>
      <c r="AG10" s="58"/>
      <c r="AH10" s="58"/>
      <c r="AI10" s="59"/>
      <c r="AL10" s="62"/>
      <c r="AM10" s="62"/>
      <c r="AN10" s="62"/>
      <c r="AO10" s="62"/>
      <c r="AP10" s="62"/>
      <c r="AQ10" s="62"/>
      <c r="AR10" s="63"/>
    </row>
    <row r="11" spans="1:44" ht="15.9" customHeight="1">
      <c r="B11" s="210" t="s">
        <v>20</v>
      </c>
      <c r="P11" s="68" t="s">
        <v>7</v>
      </c>
      <c r="Q11" s="9">
        <f>SUM(Q6:Q8)</f>
        <v>0</v>
      </c>
      <c r="R11" s="9">
        <f>SUM(R6:R8)</f>
        <v>0</v>
      </c>
      <c r="S11" s="9" t="str">
        <f t="shared" ref="S11" si="4">IF(Q11&gt;R11,Q11-R11,"")</f>
        <v/>
      </c>
      <c r="T11" s="9" t="str">
        <f t="shared" ref="T11" si="5">IF(R11&gt;Q11,R11-Q11,"")</f>
        <v/>
      </c>
      <c r="U11" s="69"/>
      <c r="V11" s="69"/>
      <c r="W11" s="121"/>
      <c r="AA11" s="58"/>
      <c r="AB11" s="51"/>
      <c r="AC11" s="52"/>
      <c r="AD11" s="207"/>
      <c r="AE11" s="207"/>
      <c r="AF11" s="51"/>
      <c r="AG11" s="138"/>
      <c r="AH11" s="138"/>
      <c r="AI11" s="54"/>
      <c r="AL11" s="62"/>
      <c r="AM11" s="62"/>
      <c r="AN11" s="62"/>
      <c r="AO11" s="62"/>
      <c r="AP11" s="62"/>
      <c r="AQ11" s="62"/>
      <c r="AR11" s="63"/>
    </row>
    <row r="12" spans="1:44" ht="15.9" customHeight="1">
      <c r="T12" s="48"/>
      <c r="AA12" s="58"/>
      <c r="AB12" s="51"/>
      <c r="AC12" s="52"/>
      <c r="AD12" s="207"/>
      <c r="AE12" s="207"/>
      <c r="AF12" s="51"/>
      <c r="AG12" s="138"/>
      <c r="AH12" s="138"/>
      <c r="AI12" s="54"/>
      <c r="AL12" s="62"/>
      <c r="AM12" s="62"/>
      <c r="AN12" s="62"/>
      <c r="AO12" s="62"/>
      <c r="AP12" s="62"/>
      <c r="AQ12" s="62"/>
      <c r="AR12" s="63"/>
    </row>
    <row r="13" spans="1:44" ht="15.9" customHeight="1">
      <c r="Q13" s="11"/>
      <c r="R13" s="11"/>
      <c r="S13" s="11"/>
      <c r="T13" s="11"/>
      <c r="U13" s="130"/>
      <c r="V13" s="130"/>
      <c r="W13" s="130"/>
      <c r="AA13" s="58"/>
      <c r="AB13" s="51"/>
      <c r="AC13" s="52"/>
      <c r="AD13" s="207"/>
      <c r="AE13" s="207"/>
      <c r="AF13" s="51"/>
      <c r="AG13" s="138"/>
      <c r="AH13" s="138"/>
      <c r="AI13" s="54"/>
      <c r="AL13" s="62"/>
      <c r="AM13" s="62"/>
      <c r="AN13" s="62"/>
      <c r="AO13" s="62"/>
      <c r="AP13" s="62"/>
      <c r="AQ13" s="62"/>
      <c r="AR13" s="63"/>
    </row>
    <row r="14" spans="1:44" ht="15.9" customHeight="1">
      <c r="F14" s="438" t="s">
        <v>177</v>
      </c>
      <c r="G14" s="438"/>
      <c r="H14" s="438"/>
      <c r="I14" s="438"/>
      <c r="J14" s="438"/>
      <c r="K14" s="438"/>
      <c r="L14" s="438"/>
      <c r="O14" s="120" t="s">
        <v>8</v>
      </c>
      <c r="Q14" s="11"/>
      <c r="R14" s="11"/>
      <c r="S14" s="11"/>
      <c r="T14" s="11"/>
      <c r="U14" s="130"/>
      <c r="V14" s="130"/>
      <c r="W14" s="130"/>
      <c r="AA14" s="58"/>
      <c r="AB14" s="51"/>
      <c r="AC14" s="52"/>
      <c r="AD14" s="207"/>
      <c r="AE14" s="207"/>
      <c r="AF14" s="51"/>
      <c r="AG14" s="138"/>
      <c r="AH14" s="138"/>
      <c r="AI14" s="54"/>
      <c r="AL14" s="62"/>
      <c r="AM14" s="62"/>
      <c r="AN14" s="62"/>
      <c r="AO14" s="62"/>
      <c r="AP14" s="62"/>
      <c r="AQ14" s="62"/>
      <c r="AR14" s="63"/>
    </row>
    <row r="15" spans="1:44" ht="15.9" customHeight="1">
      <c r="F15" s="438"/>
      <c r="G15" s="438"/>
      <c r="H15" s="438"/>
      <c r="I15" s="438"/>
      <c r="J15" s="438"/>
      <c r="K15" s="438"/>
      <c r="L15" s="438"/>
      <c r="P15" s="71"/>
      <c r="Q15" s="12"/>
      <c r="R15" s="12"/>
      <c r="S15" s="387" t="s">
        <v>5</v>
      </c>
      <c r="T15" s="388"/>
      <c r="U15" s="71"/>
      <c r="V15" s="72"/>
      <c r="W15" s="39"/>
      <c r="AA15" s="58"/>
      <c r="AB15" s="51"/>
      <c r="AC15" s="52"/>
      <c r="AD15" s="207"/>
      <c r="AE15" s="207"/>
      <c r="AF15" s="51"/>
      <c r="AG15" s="138"/>
      <c r="AH15" s="138"/>
      <c r="AI15" s="54"/>
      <c r="AL15" s="62"/>
      <c r="AM15" s="62"/>
      <c r="AN15" s="62"/>
      <c r="AO15" s="62"/>
      <c r="AP15" s="62"/>
      <c r="AQ15" s="62"/>
      <c r="AR15" s="63"/>
    </row>
    <row r="16" spans="1:44" ht="15.9" customHeight="1">
      <c r="F16" s="438" t="s">
        <v>163</v>
      </c>
      <c r="G16" s="438"/>
      <c r="H16" s="438"/>
      <c r="I16" s="438"/>
      <c r="J16" s="438"/>
      <c r="K16" s="438"/>
      <c r="L16" s="438"/>
      <c r="P16" s="73" t="s">
        <v>9</v>
      </c>
      <c r="Q16" s="41" t="s">
        <v>162</v>
      </c>
      <c r="R16" s="41" t="s">
        <v>22</v>
      </c>
      <c r="S16" s="14" t="s">
        <v>1</v>
      </c>
      <c r="T16" s="14" t="s">
        <v>2</v>
      </c>
      <c r="U16" s="389" t="s">
        <v>6</v>
      </c>
      <c r="V16" s="390"/>
      <c r="W16" s="391"/>
      <c r="AA16" s="58"/>
      <c r="AB16" s="51"/>
      <c r="AC16" s="52"/>
      <c r="AD16" s="207"/>
      <c r="AE16" s="207"/>
      <c r="AF16" s="51"/>
      <c r="AG16" s="138"/>
      <c r="AH16" s="138"/>
      <c r="AI16" s="54"/>
      <c r="AL16" s="62"/>
      <c r="AM16" s="62"/>
      <c r="AN16" s="62"/>
      <c r="AO16" s="62"/>
      <c r="AP16" s="62"/>
      <c r="AQ16" s="62"/>
      <c r="AR16" s="63"/>
    </row>
    <row r="17" spans="2:44" ht="15.9" customHeight="1">
      <c r="E17" s="230"/>
      <c r="F17" s="438"/>
      <c r="G17" s="438"/>
      <c r="H17" s="438"/>
      <c r="I17" s="438"/>
      <c r="J17" s="438"/>
      <c r="K17" s="438"/>
      <c r="L17" s="438"/>
      <c r="P17" s="74"/>
      <c r="Q17" s="15" t="s">
        <v>4</v>
      </c>
      <c r="R17" s="15" t="s">
        <v>4</v>
      </c>
      <c r="S17" s="15" t="s">
        <v>4</v>
      </c>
      <c r="T17" s="15" t="s">
        <v>4</v>
      </c>
      <c r="U17" s="75"/>
      <c r="V17" s="76"/>
      <c r="W17" s="77"/>
      <c r="AA17" s="58"/>
      <c r="AB17" s="51"/>
      <c r="AC17" s="52"/>
      <c r="AD17" s="207"/>
      <c r="AE17" s="207"/>
      <c r="AF17" s="51"/>
      <c r="AG17" s="138"/>
      <c r="AH17" s="138"/>
      <c r="AI17" s="54"/>
      <c r="AL17" s="62"/>
      <c r="AM17" s="62"/>
      <c r="AN17" s="62"/>
      <c r="AO17" s="62"/>
      <c r="AP17" s="62"/>
      <c r="AQ17" s="62"/>
      <c r="AR17" s="63"/>
    </row>
    <row r="18" spans="2:44" ht="15.9" customHeight="1">
      <c r="F18" s="438" t="s">
        <v>101</v>
      </c>
      <c r="G18" s="438"/>
      <c r="H18" s="438"/>
      <c r="I18" s="438"/>
      <c r="J18" s="438"/>
      <c r="K18" s="438"/>
      <c r="L18" s="438"/>
      <c r="P18" s="78" t="s">
        <v>39</v>
      </c>
      <c r="Q18" s="2">
        <f>'別添1 委託費集計表'!M11</f>
        <v>0</v>
      </c>
      <c r="R18" s="2">
        <f>'別添1 委託費集計表'!M52</f>
        <v>0</v>
      </c>
      <c r="S18" s="2" t="str">
        <f t="shared" ref="S18:S32" si="6">IF(Q18&gt;R18,Q18-R18,"")</f>
        <v/>
      </c>
      <c r="T18" s="2" t="str">
        <f t="shared" ref="T18:T32" si="7">IF(R18&gt;Q18,R18-Q18,"")</f>
        <v/>
      </c>
      <c r="U18" s="79"/>
      <c r="V18" s="81"/>
      <c r="W18" s="82"/>
      <c r="AA18" s="58"/>
      <c r="AB18" s="51"/>
      <c r="AC18" s="52"/>
      <c r="AD18" s="207"/>
      <c r="AE18" s="207"/>
      <c r="AF18" s="51"/>
      <c r="AG18" s="138"/>
      <c r="AH18" s="138"/>
      <c r="AI18" s="54"/>
      <c r="AL18" s="62"/>
      <c r="AM18" s="62"/>
      <c r="AN18" s="62"/>
      <c r="AO18" s="62"/>
      <c r="AP18" s="62"/>
      <c r="AQ18" s="62"/>
      <c r="AR18" s="63"/>
    </row>
    <row r="19" spans="2:44" ht="15.9" customHeight="1">
      <c r="F19" s="438"/>
      <c r="G19" s="438"/>
      <c r="H19" s="438"/>
      <c r="I19" s="438"/>
      <c r="J19" s="438"/>
      <c r="K19" s="438"/>
      <c r="L19" s="438"/>
      <c r="P19" s="83"/>
      <c r="Q19" s="56"/>
      <c r="R19" s="56"/>
      <c r="S19" s="2"/>
      <c r="T19" s="2"/>
      <c r="U19" s="79"/>
      <c r="V19" s="81"/>
      <c r="W19" s="82"/>
      <c r="AA19" s="58"/>
      <c r="AB19" s="51"/>
      <c r="AC19" s="52"/>
      <c r="AD19" s="207"/>
      <c r="AE19" s="207"/>
      <c r="AF19" s="51"/>
      <c r="AG19" s="138"/>
      <c r="AH19" s="138"/>
      <c r="AI19" s="54"/>
      <c r="AL19" s="62"/>
      <c r="AM19" s="62"/>
      <c r="AN19" s="62"/>
      <c r="AO19" s="62"/>
      <c r="AP19" s="62"/>
      <c r="AQ19" s="62"/>
      <c r="AR19" s="63"/>
    </row>
    <row r="20" spans="2:44" ht="15.9" customHeight="1">
      <c r="F20" s="438" t="s">
        <v>176</v>
      </c>
      <c r="G20" s="438"/>
      <c r="H20" s="438"/>
      <c r="I20" s="438"/>
      <c r="J20" s="438"/>
      <c r="K20" s="438"/>
      <c r="L20" s="438"/>
      <c r="M20" s="231"/>
      <c r="P20" s="83" t="s">
        <v>44</v>
      </c>
      <c r="Q20" s="2">
        <f>'別添1 委託費集計表'!M13</f>
        <v>0</v>
      </c>
      <c r="R20" s="2">
        <f>'別添1 委託費集計表'!M53</f>
        <v>0</v>
      </c>
      <c r="S20" s="2" t="str">
        <f t="shared" si="6"/>
        <v/>
      </c>
      <c r="T20" s="2" t="str">
        <f t="shared" si="7"/>
        <v/>
      </c>
      <c r="U20" s="80"/>
      <c r="V20" s="81"/>
      <c r="W20" s="57"/>
      <c r="AA20" s="58"/>
      <c r="AB20" s="51"/>
      <c r="AC20" s="52"/>
      <c r="AD20" s="207"/>
      <c r="AE20" s="207"/>
      <c r="AF20" s="51"/>
      <c r="AG20" s="138"/>
      <c r="AH20" s="138"/>
      <c r="AI20" s="54"/>
      <c r="AL20" s="62"/>
      <c r="AM20" s="62"/>
      <c r="AN20" s="63"/>
      <c r="AO20" s="84"/>
      <c r="AP20" s="62"/>
      <c r="AQ20" s="63"/>
      <c r="AR20" s="63"/>
    </row>
    <row r="21" spans="2:44" ht="15.9" customHeight="1">
      <c r="C21" s="231"/>
      <c r="D21" s="231"/>
      <c r="E21" s="231"/>
      <c r="F21" s="438"/>
      <c r="G21" s="438"/>
      <c r="H21" s="438"/>
      <c r="I21" s="438"/>
      <c r="J21" s="438"/>
      <c r="K21" s="438"/>
      <c r="L21" s="438"/>
      <c r="M21" s="231"/>
      <c r="P21" s="83"/>
      <c r="Q21" s="56"/>
      <c r="R21" s="56"/>
      <c r="S21" s="2"/>
      <c r="T21" s="2"/>
      <c r="U21" s="80"/>
      <c r="V21" s="81"/>
      <c r="W21" s="57"/>
      <c r="AA21" s="58"/>
      <c r="AB21" s="51"/>
      <c r="AC21" s="52"/>
      <c r="AD21" s="207"/>
      <c r="AE21" s="207"/>
      <c r="AF21" s="51"/>
      <c r="AG21" s="138"/>
      <c r="AH21" s="138"/>
      <c r="AI21" s="54"/>
      <c r="AL21" s="62"/>
      <c r="AM21" s="62"/>
      <c r="AN21" s="63"/>
      <c r="AO21" s="84"/>
      <c r="AP21" s="62"/>
      <c r="AQ21" s="63"/>
      <c r="AR21" s="63"/>
    </row>
    <row r="22" spans="2:44" ht="15.9" customHeight="1">
      <c r="B22" s="231"/>
      <c r="C22" s="231"/>
      <c r="D22" s="231"/>
      <c r="E22" s="231"/>
      <c r="F22" s="231"/>
      <c r="G22" s="231"/>
      <c r="H22" s="231"/>
      <c r="I22" s="231"/>
      <c r="J22" s="231"/>
      <c r="K22" s="231"/>
      <c r="L22" s="231"/>
      <c r="M22" s="231"/>
      <c r="P22" s="83" t="s">
        <v>45</v>
      </c>
      <c r="Q22" s="2">
        <f>'別添1 委託費集計表'!M17</f>
        <v>0</v>
      </c>
      <c r="R22" s="2">
        <f>'別添1 委託費集計表'!M54</f>
        <v>0</v>
      </c>
      <c r="S22" s="2" t="str">
        <f t="shared" si="6"/>
        <v/>
      </c>
      <c r="T22" s="2" t="str">
        <f t="shared" si="7"/>
        <v/>
      </c>
      <c r="U22" s="130"/>
      <c r="V22" s="130"/>
      <c r="W22" s="57"/>
      <c r="AA22" s="58"/>
      <c r="AB22" s="51"/>
      <c r="AC22" s="52"/>
      <c r="AD22" s="207"/>
      <c r="AE22" s="207"/>
      <c r="AF22" s="51"/>
      <c r="AG22" s="138"/>
      <c r="AH22" s="138"/>
      <c r="AI22" s="54"/>
      <c r="AL22" s="62"/>
      <c r="AM22" s="62"/>
      <c r="AN22" s="63"/>
      <c r="AO22" s="84"/>
      <c r="AP22" s="62"/>
      <c r="AQ22" s="63"/>
      <c r="AR22" s="63"/>
    </row>
    <row r="23" spans="2:44" ht="15.9" customHeight="1">
      <c r="C23" s="117"/>
      <c r="D23" s="117"/>
      <c r="E23" s="117"/>
      <c r="F23" s="117"/>
      <c r="G23" s="117"/>
      <c r="H23" s="117"/>
      <c r="I23" s="117"/>
      <c r="J23" s="117"/>
      <c r="K23" s="117"/>
      <c r="L23" s="211"/>
      <c r="M23" s="231"/>
      <c r="O23" s="130"/>
      <c r="P23" s="86"/>
      <c r="Q23" s="56"/>
      <c r="R23" s="56"/>
      <c r="S23" s="2"/>
      <c r="T23" s="2"/>
      <c r="U23" s="130"/>
      <c r="V23" s="130"/>
      <c r="W23" s="57"/>
      <c r="AA23" s="58"/>
      <c r="AB23" s="51"/>
      <c r="AC23" s="52"/>
      <c r="AD23" s="207"/>
      <c r="AE23" s="207"/>
      <c r="AF23" s="51"/>
      <c r="AG23" s="138"/>
      <c r="AH23" s="138"/>
      <c r="AI23" s="54"/>
      <c r="AL23" s="62"/>
      <c r="AM23" s="62"/>
      <c r="AN23" s="63"/>
      <c r="AO23" s="84"/>
      <c r="AP23" s="62"/>
      <c r="AQ23" s="63"/>
      <c r="AR23" s="63"/>
    </row>
    <row r="24" spans="2:44" ht="15.9" customHeight="1">
      <c r="B24" s="440" t="s">
        <v>102</v>
      </c>
      <c r="C24" s="440"/>
      <c r="D24" s="440"/>
      <c r="E24" s="440"/>
      <c r="F24" s="440"/>
      <c r="G24" s="440"/>
      <c r="H24" s="440"/>
      <c r="I24" s="440"/>
      <c r="J24" s="440"/>
      <c r="K24" s="440"/>
      <c r="L24" s="440"/>
      <c r="M24" s="231"/>
      <c r="O24" s="130"/>
      <c r="P24" s="87" t="s">
        <v>46</v>
      </c>
      <c r="Q24" s="2">
        <f>'別添1 委託費集計表'!M21</f>
        <v>0</v>
      </c>
      <c r="R24" s="2">
        <f>'別添1 委託費集計表'!M55</f>
        <v>0</v>
      </c>
      <c r="S24" s="3" t="str">
        <f t="shared" si="6"/>
        <v/>
      </c>
      <c r="T24" s="3" t="str">
        <f t="shared" si="7"/>
        <v/>
      </c>
      <c r="U24" s="88"/>
      <c r="V24" s="130"/>
      <c r="W24" s="57"/>
      <c r="AA24" s="58"/>
      <c r="AB24" s="51"/>
      <c r="AC24" s="52"/>
      <c r="AD24" s="207"/>
      <c r="AE24" s="207"/>
      <c r="AF24" s="51"/>
      <c r="AG24" s="138"/>
      <c r="AH24" s="138"/>
      <c r="AI24" s="54"/>
      <c r="AL24" s="62"/>
      <c r="AM24" s="62"/>
      <c r="AN24" s="63"/>
      <c r="AO24" s="84"/>
      <c r="AP24" s="62"/>
      <c r="AQ24" s="63"/>
      <c r="AR24" s="63"/>
    </row>
    <row r="25" spans="2:44" ht="15.9" customHeight="1">
      <c r="B25" s="440"/>
      <c r="C25" s="440"/>
      <c r="D25" s="440"/>
      <c r="E25" s="440"/>
      <c r="F25" s="440"/>
      <c r="G25" s="440"/>
      <c r="H25" s="440"/>
      <c r="I25" s="440"/>
      <c r="J25" s="440"/>
      <c r="K25" s="440"/>
      <c r="L25" s="440"/>
      <c r="M25" s="231"/>
      <c r="P25" s="83"/>
      <c r="Q25" s="83"/>
      <c r="R25" s="83"/>
      <c r="S25" s="4"/>
      <c r="T25" s="4"/>
      <c r="U25" s="130"/>
      <c r="V25" s="130"/>
      <c r="W25" s="57"/>
      <c r="AA25" s="58"/>
      <c r="AB25" s="51"/>
      <c r="AC25" s="52"/>
      <c r="AD25" s="207"/>
      <c r="AE25" s="207"/>
      <c r="AF25" s="51"/>
      <c r="AG25" s="138"/>
      <c r="AH25" s="138"/>
      <c r="AI25" s="54"/>
      <c r="AL25" s="62"/>
      <c r="AM25" s="62"/>
      <c r="AN25" s="63"/>
      <c r="AO25" s="84"/>
      <c r="AP25" s="62"/>
      <c r="AQ25" s="63"/>
      <c r="AR25" s="63"/>
    </row>
    <row r="26" spans="2:44" ht="15.9" customHeight="1">
      <c r="B26" s="440"/>
      <c r="C26" s="440"/>
      <c r="D26" s="440"/>
      <c r="E26" s="440"/>
      <c r="F26" s="440"/>
      <c r="G26" s="440"/>
      <c r="H26" s="440"/>
      <c r="I26" s="440"/>
      <c r="J26" s="440"/>
      <c r="K26" s="440"/>
      <c r="L26" s="440"/>
      <c r="M26" s="231"/>
      <c r="P26" s="83" t="s">
        <v>47</v>
      </c>
      <c r="Q26" s="5">
        <f>'別添1 委託費集計表'!M26</f>
        <v>0</v>
      </c>
      <c r="R26" s="5">
        <f>'別添1 委託費集計表'!M56</f>
        <v>0</v>
      </c>
      <c r="S26" s="4" t="str">
        <f t="shared" si="6"/>
        <v/>
      </c>
      <c r="T26" s="4" t="str">
        <f t="shared" si="7"/>
        <v/>
      </c>
      <c r="U26" s="224" t="s">
        <v>63</v>
      </c>
      <c r="V26" s="118">
        <f>'別添1 委託費集計表'!M33</f>
        <v>0</v>
      </c>
      <c r="W26" s="57" t="s">
        <v>38</v>
      </c>
      <c r="AA26" s="58"/>
      <c r="AB26" s="51"/>
      <c r="AC26" s="52"/>
      <c r="AD26" s="207"/>
      <c r="AE26" s="207"/>
      <c r="AF26" s="51"/>
      <c r="AG26" s="138"/>
      <c r="AH26" s="138"/>
      <c r="AI26" s="54"/>
      <c r="AL26" s="62"/>
      <c r="AM26" s="62"/>
      <c r="AN26" s="63"/>
      <c r="AO26" s="84"/>
      <c r="AP26" s="62"/>
      <c r="AQ26" s="63"/>
      <c r="AR26" s="63"/>
    </row>
    <row r="27" spans="2:44" ht="15.9" customHeight="1">
      <c r="P27" s="83"/>
      <c r="Q27" s="83"/>
      <c r="R27" s="83"/>
      <c r="S27" s="4"/>
      <c r="T27" s="4"/>
      <c r="U27" s="398" t="s">
        <v>64</v>
      </c>
      <c r="V27" s="399"/>
      <c r="W27" s="400"/>
      <c r="AA27" s="58"/>
      <c r="AB27" s="51"/>
      <c r="AC27" s="52"/>
      <c r="AD27" s="207"/>
      <c r="AE27" s="207"/>
      <c r="AF27" s="51"/>
      <c r="AG27" s="138"/>
      <c r="AH27" s="138"/>
      <c r="AI27" s="54"/>
      <c r="AL27" s="62"/>
      <c r="AM27" s="62"/>
      <c r="AN27" s="63"/>
      <c r="AO27" s="84"/>
      <c r="AP27" s="62"/>
      <c r="AQ27" s="63"/>
      <c r="AR27" s="63"/>
    </row>
    <row r="28" spans="2:44" ht="15.9" customHeight="1">
      <c r="B28" s="152" t="s">
        <v>18</v>
      </c>
      <c r="P28" s="83"/>
      <c r="Q28" s="83"/>
      <c r="R28" s="83"/>
      <c r="S28" s="4"/>
      <c r="T28" s="4"/>
      <c r="U28" s="130"/>
      <c r="V28" s="130"/>
      <c r="W28" s="57"/>
      <c r="AA28" s="58"/>
      <c r="AB28" s="51"/>
      <c r="AC28" s="52"/>
      <c r="AD28" s="207"/>
      <c r="AE28" s="207"/>
      <c r="AF28" s="51"/>
      <c r="AG28" s="138"/>
      <c r="AH28" s="138"/>
      <c r="AI28" s="54"/>
      <c r="AL28" s="62"/>
      <c r="AM28" s="62"/>
      <c r="AN28" s="63"/>
      <c r="AO28" s="84"/>
      <c r="AP28" s="62"/>
      <c r="AQ28" s="63"/>
      <c r="AR28" s="63"/>
    </row>
    <row r="29" spans="2:44" ht="15.9" customHeight="1">
      <c r="B29" s="125" t="s">
        <v>103</v>
      </c>
      <c r="P29" s="78" t="s">
        <v>48</v>
      </c>
      <c r="Q29" s="5">
        <f>'別添1 委託費集計表'!M35</f>
        <v>0</v>
      </c>
      <c r="R29" s="5">
        <f>'別添1 委託費集計表'!M58</f>
        <v>0</v>
      </c>
      <c r="S29" s="131" t="str">
        <f t="shared" si="6"/>
        <v/>
      </c>
      <c r="T29" s="3" t="str">
        <f t="shared" si="7"/>
        <v/>
      </c>
      <c r="U29" s="132" t="s">
        <v>49</v>
      </c>
      <c r="V29" s="130"/>
      <c r="W29" s="57"/>
      <c r="AA29" s="58"/>
      <c r="AB29" s="51"/>
      <c r="AC29" s="52"/>
      <c r="AD29" s="207"/>
      <c r="AE29" s="207"/>
      <c r="AF29" s="51"/>
      <c r="AG29" s="138"/>
      <c r="AH29" s="138"/>
      <c r="AI29" s="54"/>
      <c r="AL29" s="62"/>
      <c r="AM29" s="62"/>
      <c r="AN29" s="63"/>
      <c r="AO29" s="84"/>
      <c r="AP29" s="62"/>
      <c r="AQ29" s="63"/>
      <c r="AR29" s="63"/>
    </row>
    <row r="30" spans="2:44" ht="15.9" customHeight="1">
      <c r="B30" s="439"/>
      <c r="C30" s="439"/>
      <c r="D30" s="439"/>
      <c r="E30" s="439"/>
      <c r="F30" s="439"/>
      <c r="G30" s="439"/>
      <c r="H30" s="439"/>
      <c r="I30" s="439"/>
      <c r="J30" s="439"/>
      <c r="K30" s="439"/>
      <c r="L30" s="117"/>
      <c r="P30" s="89"/>
      <c r="Q30" s="90"/>
      <c r="R30" s="90"/>
      <c r="S30" s="147"/>
      <c r="T30" s="147"/>
      <c r="U30" s="392" t="str">
        <f>IF(OR(Q29="",Q29=0),"",IF(Q29&gt;R29,"精算額が予算額を超えています。",IF(Q29&gt;Q18*0.3,"直接経費の30％を超えています。","")))</f>
        <v/>
      </c>
      <c r="V30" s="393"/>
      <c r="W30" s="394"/>
      <c r="AA30" s="58"/>
      <c r="AB30" s="51"/>
      <c r="AC30" s="52"/>
      <c r="AD30" s="207"/>
      <c r="AE30" s="207"/>
      <c r="AF30" s="51"/>
      <c r="AG30" s="138"/>
      <c r="AH30" s="138"/>
      <c r="AI30" s="54"/>
      <c r="AL30" s="62"/>
      <c r="AM30" s="62"/>
      <c r="AN30" s="63"/>
      <c r="AO30" s="84"/>
      <c r="AP30" s="62"/>
      <c r="AQ30" s="63"/>
      <c r="AR30" s="63"/>
    </row>
    <row r="31" spans="2:44" ht="15.9" customHeight="1">
      <c r="B31" s="439"/>
      <c r="C31" s="439"/>
      <c r="D31" s="439"/>
      <c r="E31" s="439"/>
      <c r="F31" s="439"/>
      <c r="G31" s="439"/>
      <c r="H31" s="439"/>
      <c r="I31" s="439"/>
      <c r="J31" s="439"/>
      <c r="K31" s="439"/>
      <c r="L31" s="117"/>
      <c r="P31" s="91"/>
      <c r="Q31" s="90"/>
      <c r="R31" s="90"/>
      <c r="S31" s="147"/>
      <c r="T31" s="147"/>
      <c r="U31" s="92"/>
      <c r="V31" s="92"/>
      <c r="W31" s="93"/>
      <c r="AA31" s="58"/>
      <c r="AB31" s="51"/>
      <c r="AC31" s="52"/>
      <c r="AD31" s="207"/>
      <c r="AE31" s="207"/>
      <c r="AF31" s="51"/>
      <c r="AG31" s="138"/>
      <c r="AH31" s="138"/>
      <c r="AI31" s="54"/>
      <c r="AL31" s="62"/>
      <c r="AM31" s="62"/>
      <c r="AN31" s="63"/>
      <c r="AO31" s="84"/>
      <c r="AP31" s="62"/>
      <c r="AQ31" s="63"/>
      <c r="AR31" s="63"/>
    </row>
    <row r="32" spans="2:44" ht="15" customHeight="1">
      <c r="P32" s="119" t="str">
        <f>IF('別添1 委託費集計表'!$A$37="","",'別添1 委託費集計表'!$A$37)</f>
        <v/>
      </c>
      <c r="Q32" s="2" t="str">
        <f>IF(P32="","",'別添1 委託費集計表'!M37)</f>
        <v/>
      </c>
      <c r="R32" s="2" t="str">
        <f>IF(Q32="","",'別添1 委託費集計表'!M60)</f>
        <v/>
      </c>
      <c r="S32" s="3" t="str">
        <f t="shared" si="6"/>
        <v/>
      </c>
      <c r="T32" s="3" t="str">
        <f t="shared" si="7"/>
        <v/>
      </c>
      <c r="U32" s="395" t="str">
        <f>IF(P32="","","研究管理運営機関の直接経費15％以内")</f>
        <v/>
      </c>
      <c r="V32" s="396"/>
      <c r="W32" s="397"/>
      <c r="AA32" s="58"/>
      <c r="AB32" s="51"/>
      <c r="AC32" s="52"/>
      <c r="AD32" s="207"/>
      <c r="AE32" s="207"/>
      <c r="AF32" s="51"/>
      <c r="AG32" s="138"/>
      <c r="AH32" s="138"/>
      <c r="AI32" s="54"/>
      <c r="AL32" s="62"/>
      <c r="AM32" s="62"/>
      <c r="AN32" s="63"/>
      <c r="AO32" s="84"/>
      <c r="AP32" s="62"/>
      <c r="AQ32" s="63"/>
      <c r="AR32" s="63"/>
    </row>
    <row r="33" spans="2:44" ht="15.9" customHeight="1">
      <c r="B33" s="125" t="s">
        <v>12</v>
      </c>
      <c r="P33" s="83"/>
      <c r="Q33" s="56"/>
      <c r="R33" s="56"/>
      <c r="S33" s="3"/>
      <c r="T33" s="3"/>
      <c r="U33" s="392" t="str">
        <f>IF(OR(Q32="",Q32=0),"",IF(Q32&gt;R32,"精算額が予算額を超えています。",IF(COUNTIF('別添1 委託費集計表'!$B$38:$L$38,"直接経費の*")&gt;=1,"直接経費の1５％を超えています。","")))</f>
        <v/>
      </c>
      <c r="V33" s="393"/>
      <c r="W33" s="394"/>
      <c r="AA33" s="58"/>
      <c r="AB33" s="51"/>
      <c r="AC33" s="52"/>
      <c r="AD33" s="207"/>
      <c r="AE33" s="207"/>
      <c r="AF33" s="51"/>
      <c r="AG33" s="138"/>
      <c r="AH33" s="138"/>
      <c r="AI33" s="54"/>
      <c r="AL33" s="62"/>
      <c r="AM33" s="62"/>
      <c r="AN33" s="63"/>
      <c r="AO33" s="84"/>
      <c r="AP33" s="62"/>
      <c r="AQ33" s="63"/>
      <c r="AR33" s="63"/>
    </row>
    <row r="34" spans="2:44" ht="15.9" customHeight="1">
      <c r="B34" s="94" t="s">
        <v>172</v>
      </c>
      <c r="C34" s="435" t="s">
        <v>170</v>
      </c>
      <c r="D34" s="435"/>
      <c r="P34" s="83"/>
      <c r="Q34" s="56"/>
      <c r="R34" s="56"/>
      <c r="S34" s="2"/>
      <c r="T34" s="2"/>
      <c r="U34" s="80"/>
      <c r="V34" s="81"/>
      <c r="W34" s="57"/>
      <c r="AA34" s="58"/>
      <c r="AB34" s="51"/>
      <c r="AC34" s="52"/>
      <c r="AD34" s="207"/>
      <c r="AE34" s="207"/>
      <c r="AF34" s="51"/>
      <c r="AG34" s="138"/>
      <c r="AH34" s="138"/>
      <c r="AI34" s="54"/>
      <c r="AL34" s="62"/>
      <c r="AM34" s="62"/>
      <c r="AN34" s="63"/>
      <c r="AO34" s="84"/>
      <c r="AP34" s="62"/>
      <c r="AQ34" s="63"/>
      <c r="AR34" s="63"/>
    </row>
    <row r="35" spans="2:44" ht="15.9" customHeight="1">
      <c r="B35" s="94" t="s">
        <v>173</v>
      </c>
      <c r="C35" s="436" t="s">
        <v>171</v>
      </c>
      <c r="D35" s="436"/>
      <c r="P35" s="74"/>
      <c r="Q35" s="95"/>
      <c r="R35" s="95"/>
      <c r="S35" s="6" t="str">
        <f>IF(Q35&gt;R35,Q35-R35,"")</f>
        <v/>
      </c>
      <c r="T35" s="6" t="str">
        <f>IF(R35&gt;Q35,R35-Q35,"")</f>
        <v/>
      </c>
      <c r="U35" s="76"/>
      <c r="V35" s="76"/>
      <c r="W35" s="96"/>
      <c r="AA35" s="58"/>
      <c r="AB35" s="51"/>
      <c r="AC35" s="52"/>
      <c r="AD35" s="207"/>
      <c r="AE35" s="207"/>
      <c r="AF35" s="51"/>
      <c r="AG35" s="138"/>
      <c r="AH35" s="138"/>
      <c r="AI35" s="54"/>
      <c r="AL35" s="62"/>
      <c r="AM35" s="62"/>
      <c r="AN35" s="63"/>
      <c r="AO35" s="84"/>
      <c r="AP35" s="62"/>
      <c r="AQ35" s="63"/>
      <c r="AR35" s="63"/>
    </row>
    <row r="36" spans="2:44" ht="15.9" customHeight="1">
      <c r="P36" s="97" t="s">
        <v>7</v>
      </c>
      <c r="Q36" s="7">
        <f>'別添1 委託費集計表'!M39</f>
        <v>0</v>
      </c>
      <c r="R36" s="7">
        <f>'別添1 委託費集計表'!M62</f>
        <v>0</v>
      </c>
      <c r="S36" s="7" t="str">
        <f>IF(Q36&gt;R36,Q36-R36,"")</f>
        <v/>
      </c>
      <c r="T36" s="7" t="str">
        <f>IF(R36&gt;Q36,R36-Q36,"")</f>
        <v/>
      </c>
      <c r="U36" s="98"/>
      <c r="V36" s="98"/>
      <c r="W36" s="99"/>
      <c r="AA36" s="58"/>
      <c r="AB36" s="51"/>
      <c r="AC36" s="52"/>
      <c r="AD36" s="207"/>
      <c r="AE36" s="207"/>
      <c r="AF36" s="51"/>
      <c r="AG36" s="138"/>
      <c r="AH36" s="138"/>
      <c r="AI36" s="54"/>
      <c r="AL36" s="62"/>
      <c r="AM36" s="62"/>
      <c r="AN36" s="63"/>
      <c r="AO36" s="84"/>
      <c r="AP36" s="62"/>
      <c r="AQ36" s="63"/>
      <c r="AR36" s="63"/>
    </row>
    <row r="37" spans="2:44" ht="15.9" customHeight="1">
      <c r="B37" s="125" t="s">
        <v>156</v>
      </c>
      <c r="P37" s="100"/>
      <c r="Q37" s="101"/>
      <c r="R37" s="101"/>
      <c r="S37" s="101"/>
      <c r="T37" s="101"/>
      <c r="U37" s="130"/>
      <c r="V37" s="130"/>
      <c r="W37" s="130"/>
      <c r="AA37" s="102"/>
      <c r="AB37" s="102"/>
      <c r="AC37" s="115"/>
      <c r="AD37" s="208"/>
      <c r="AE37" s="208"/>
      <c r="AF37" s="102"/>
      <c r="AG37" s="102"/>
      <c r="AH37" s="102"/>
      <c r="AI37" s="102"/>
      <c r="AL37" s="62"/>
      <c r="AM37" s="62"/>
      <c r="AN37" s="63"/>
      <c r="AO37" s="84"/>
      <c r="AP37" s="62"/>
      <c r="AQ37" s="63"/>
      <c r="AR37" s="63"/>
    </row>
    <row r="38" spans="2:44" ht="15.9" customHeight="1">
      <c r="B38" s="429"/>
      <c r="C38" s="429"/>
      <c r="D38" s="429"/>
      <c r="E38" s="429"/>
      <c r="F38" s="429"/>
      <c r="G38" s="429"/>
      <c r="H38" s="429"/>
      <c r="I38" s="429"/>
      <c r="J38" s="429"/>
      <c r="K38" s="429"/>
      <c r="L38" s="429"/>
      <c r="P38" s="428" t="str">
        <f>IF(Q6&gt;1,"","（注）研究管理運営業務を専門に行う研究管理運営機関を設置した場合のみ一般管理費を計上できます。")</f>
        <v>（注）研究管理運営業務を専門に行う研究管理運営機関を設置した場合のみ一般管理費を計上できます。</v>
      </c>
      <c r="Q38" s="428"/>
      <c r="R38" s="428"/>
      <c r="S38" s="428"/>
      <c r="T38" s="428"/>
      <c r="U38" s="428"/>
      <c r="V38" s="428"/>
      <c r="W38" s="428"/>
      <c r="AA38" s="45" t="s">
        <v>19</v>
      </c>
      <c r="AB38" s="135"/>
      <c r="AC38" s="114"/>
      <c r="AD38" s="103"/>
      <c r="AE38" s="139">
        <f>SUM(AE6:AE36)</f>
        <v>0</v>
      </c>
      <c r="AF38" s="103"/>
      <c r="AG38" s="103"/>
      <c r="AH38" s="103"/>
      <c r="AI38" s="135"/>
      <c r="AL38" s="102"/>
      <c r="AM38" s="102"/>
      <c r="AN38" s="102"/>
      <c r="AO38" s="67"/>
      <c r="AP38" s="102"/>
      <c r="AQ38" s="102"/>
      <c r="AR38" s="102"/>
    </row>
    <row r="39" spans="2:44" ht="15.9" customHeight="1">
      <c r="B39" s="429"/>
      <c r="C39" s="429"/>
      <c r="D39" s="429"/>
      <c r="E39" s="429"/>
      <c r="F39" s="429"/>
      <c r="G39" s="429"/>
      <c r="H39" s="429"/>
      <c r="I39" s="429"/>
      <c r="J39" s="429"/>
      <c r="K39" s="429"/>
      <c r="L39" s="429"/>
      <c r="P39" s="428"/>
      <c r="Q39" s="428"/>
      <c r="R39" s="428"/>
      <c r="S39" s="428"/>
      <c r="T39" s="428"/>
      <c r="U39" s="428"/>
      <c r="V39" s="428"/>
      <c r="W39" s="428"/>
      <c r="AA39" s="126"/>
      <c r="AB39" s="127"/>
      <c r="AC39" s="128"/>
      <c r="AD39" s="129"/>
      <c r="AE39" s="129"/>
      <c r="AF39" s="127"/>
      <c r="AG39" s="127"/>
      <c r="AH39" s="127"/>
      <c r="AI39" s="126"/>
      <c r="AL39" s="45" t="s">
        <v>19</v>
      </c>
      <c r="AM39" s="45"/>
      <c r="AN39" s="123"/>
      <c r="AO39" s="148"/>
      <c r="AP39" s="103"/>
      <c r="AQ39" s="103"/>
      <c r="AR39" s="123"/>
    </row>
    <row r="40" spans="2:44" ht="15.9" customHeight="1">
      <c r="B40" s="429"/>
      <c r="C40" s="429"/>
      <c r="D40" s="429"/>
      <c r="E40" s="429"/>
      <c r="F40" s="429"/>
      <c r="G40" s="429"/>
      <c r="H40" s="429"/>
      <c r="I40" s="429"/>
      <c r="J40" s="429"/>
      <c r="K40" s="429"/>
      <c r="L40" s="429"/>
      <c r="P40" s="100"/>
      <c r="Q40" s="101"/>
      <c r="R40" s="101"/>
      <c r="S40" s="101"/>
      <c r="T40" s="101"/>
      <c r="U40" s="130"/>
      <c r="V40" s="130"/>
      <c r="W40" s="130"/>
      <c r="AA40" s="132" t="str">
        <f>IF(AND(AA5="",AA6="",AA7="",AA8=""),"（記載要領）","   ")</f>
        <v>（記載要領）</v>
      </c>
      <c r="AB40" s="266"/>
      <c r="AC40" s="265"/>
      <c r="AD40" s="267"/>
      <c r="AE40" s="267"/>
      <c r="AF40" s="266"/>
      <c r="AG40" s="266"/>
      <c r="AH40" s="266"/>
      <c r="AI40" s="266"/>
      <c r="AL40" s="38"/>
      <c r="AM40" s="38"/>
      <c r="AN40" s="38"/>
      <c r="AO40" s="61"/>
      <c r="AP40" s="38"/>
      <c r="AQ40" s="38"/>
      <c r="AR40" s="38"/>
    </row>
    <row r="41" spans="2:44" ht="15.9" customHeight="1">
      <c r="P41" s="106"/>
      <c r="Q41" s="101"/>
      <c r="R41" s="101"/>
      <c r="S41" s="101"/>
      <c r="T41" s="101"/>
      <c r="U41" s="130"/>
      <c r="V41" s="130"/>
      <c r="W41" s="130"/>
      <c r="AA41" s="408" t="str">
        <f>IF(COUNTIF(AA5:AA11,"")=7,"・ 購入の場合は、備考欄に取得年月日を記載すること。","  ")</f>
        <v>・ 購入の場合は、備考欄に取得年月日を記載すること。</v>
      </c>
      <c r="AB41" s="408"/>
      <c r="AC41" s="408"/>
      <c r="AD41" s="408"/>
      <c r="AE41" s="408"/>
      <c r="AF41" s="408"/>
      <c r="AG41" s="408"/>
      <c r="AH41" s="408"/>
      <c r="AI41" s="408"/>
      <c r="AL41" s="132" t="str">
        <f>IF(AND(AL7="",AL8="",AL9="",AL10="",AL11=""),"(記載要領）","")</f>
        <v>(記載要領）</v>
      </c>
      <c r="AM41" s="132"/>
      <c r="AN41" s="132"/>
      <c r="AO41" s="268"/>
      <c r="AP41" s="132"/>
      <c r="AQ41" s="132"/>
      <c r="AR41" s="132"/>
    </row>
    <row r="42" spans="2:44" ht="15.9" customHeight="1">
      <c r="B42" s="125" t="s">
        <v>33</v>
      </c>
      <c r="P42" s="107"/>
      <c r="Q42" s="108"/>
      <c r="R42" s="108"/>
      <c r="S42" s="108"/>
      <c r="T42" s="108"/>
      <c r="U42" s="130"/>
      <c r="V42" s="130"/>
      <c r="W42" s="130"/>
      <c r="AA42" s="426" t="str">
        <f>IF(COUNTIF(AA5:AA12,"")=8,AA98,"  ")</f>
        <v>・ リースによる物品の導入についても記載すること。（レンタルについては記載不要）
　 単価及び金額欄は、当該年度にかかる単価・リース料の額を記載すること。
　 備考欄は、リースの種類（ファイナンス又はオペレーティングリース）、リース期間、リース期間月数、
　 リース料総額、、リース月額（単価）を記載すること。
・ 所有機関欄は、リース会社でなく、リース料金を支払っている機関を記載すること。
・ 耐用年数（処分制限年月日欄）には、当該物品等の耐用年数を記載するとともに、下段に括弧書きで
　 当該物品等の取得日から起算して法定耐用年数が経過する日の属する年度の末日を記載すること。
・ 継続使用の有無には、該当する場合「有」、しない場合「無」を記載すること。</v>
      </c>
      <c r="AB42" s="426"/>
      <c r="AC42" s="426"/>
      <c r="AD42" s="426"/>
      <c r="AE42" s="426"/>
      <c r="AF42" s="426"/>
      <c r="AG42" s="426"/>
      <c r="AH42" s="426"/>
      <c r="AI42" s="426"/>
      <c r="AL42" s="408" t="str">
        <f>IF(AND(AL7="",AL8="",AL9="",AL10="",AL11=""),"・試作品等が複数の部分により構成される場合には、その部分を試作品等の内訳として記載すること。","")</f>
        <v>・試作品等が複数の部分により構成される場合には、その部分を試作品等の内訳として記載すること。</v>
      </c>
      <c r="AM42" s="421"/>
      <c r="AN42" s="421"/>
      <c r="AO42" s="421"/>
      <c r="AP42" s="421"/>
      <c r="AQ42" s="421"/>
      <c r="AR42" s="421"/>
    </row>
    <row r="43" spans="2:44" ht="15.9" customHeight="1">
      <c r="B43" s="94" t="s">
        <v>104</v>
      </c>
      <c r="P43" s="109"/>
      <c r="Q43" s="110"/>
      <c r="R43" s="110"/>
      <c r="S43" s="110"/>
      <c r="T43" s="110"/>
      <c r="U43" s="130"/>
      <c r="V43" s="130"/>
      <c r="W43" s="130"/>
      <c r="AA43" s="426"/>
      <c r="AB43" s="426"/>
      <c r="AC43" s="426"/>
      <c r="AD43" s="426"/>
      <c r="AE43" s="426"/>
      <c r="AF43" s="426"/>
      <c r="AG43" s="426"/>
      <c r="AH43" s="426"/>
      <c r="AI43" s="426"/>
      <c r="AL43" s="408" t="str">
        <f>IF(AND(AL7="",AL8="",AL9="",AL10="",AL11=""),"・「製造又は取得価格」欄は、当該試作品等の直接材料費の額を記載すること。","")</f>
        <v>・「製造又は取得価格」欄は、当該試作品等の直接材料費の額を記載すること。</v>
      </c>
      <c r="AM43" s="421"/>
      <c r="AN43" s="421"/>
      <c r="AO43" s="421"/>
      <c r="AP43" s="421"/>
      <c r="AQ43" s="421"/>
      <c r="AR43" s="421"/>
    </row>
    <row r="44" spans="2:44" ht="15.9" customHeight="1">
      <c r="P44" s="111"/>
      <c r="Q44" s="112"/>
      <c r="R44" s="112"/>
      <c r="S44" s="112"/>
      <c r="T44" s="112"/>
      <c r="U44" s="130"/>
      <c r="V44" s="130"/>
      <c r="W44" s="130"/>
      <c r="AA44" s="426"/>
      <c r="AB44" s="426"/>
      <c r="AC44" s="426"/>
      <c r="AD44" s="426"/>
      <c r="AE44" s="426"/>
      <c r="AF44" s="426"/>
      <c r="AG44" s="426"/>
      <c r="AH44" s="426"/>
      <c r="AI44" s="426"/>
      <c r="AL44" s="408" t="str">
        <f>IF(AND(AL7="",AL8="",AL9="",AL10="",AL11=""),"・「資産計上した場合の年月」欄は、各年度中に資産計上した場合に記載すること。","")</f>
        <v>・「資産計上した場合の年月」欄は、各年度中に資産計上した場合に記載すること。</v>
      </c>
      <c r="AM44" s="421"/>
      <c r="AN44" s="421"/>
      <c r="AO44" s="421"/>
      <c r="AP44" s="421"/>
      <c r="AQ44" s="421"/>
      <c r="AR44" s="421"/>
    </row>
    <row r="45" spans="2:44" ht="15.9" customHeight="1">
      <c r="P45" s="113"/>
      <c r="Q45" s="112"/>
      <c r="R45" s="112"/>
      <c r="S45" s="112"/>
      <c r="T45" s="112"/>
      <c r="U45" s="130"/>
      <c r="V45" s="130"/>
      <c r="W45" s="130"/>
      <c r="AA45" s="426"/>
      <c r="AB45" s="426"/>
      <c r="AC45" s="426"/>
      <c r="AD45" s="426"/>
      <c r="AE45" s="426"/>
      <c r="AF45" s="426"/>
      <c r="AG45" s="426"/>
      <c r="AH45" s="426"/>
      <c r="AI45" s="426"/>
      <c r="AL45" s="424" t="str">
        <f>IF(AND(AL7="",AL8="",AL9="",AL10="",AL11=""),"・「備考」欄には、委託先において、事業終了までに試作品等を完成品として資産計上する
   予定がある場合に、その旨を記載すること。","")</f>
        <v>・「備考」欄には、委託先において、事業終了までに試作品等を完成品として資産計上する
   予定がある場合に、その旨を記載すること。</v>
      </c>
      <c r="AM45" s="425"/>
      <c r="AN45" s="425"/>
      <c r="AO45" s="425"/>
      <c r="AP45" s="425"/>
      <c r="AQ45" s="425"/>
      <c r="AR45" s="425"/>
    </row>
    <row r="46" spans="2:44" ht="15.9" customHeight="1">
      <c r="Q46" s="112"/>
      <c r="R46" s="112"/>
      <c r="S46" s="112"/>
      <c r="T46" s="112"/>
      <c r="U46" s="130"/>
      <c r="V46" s="130"/>
      <c r="W46" s="130"/>
      <c r="AA46" s="426"/>
      <c r="AB46" s="426"/>
      <c r="AC46" s="426"/>
      <c r="AD46" s="426"/>
      <c r="AE46" s="426"/>
      <c r="AF46" s="426"/>
      <c r="AG46" s="426"/>
      <c r="AH46" s="426"/>
      <c r="AI46" s="426"/>
      <c r="AL46" s="425"/>
      <c r="AM46" s="425"/>
      <c r="AN46" s="425"/>
      <c r="AO46" s="425"/>
      <c r="AP46" s="425"/>
      <c r="AQ46" s="425"/>
      <c r="AR46" s="425"/>
    </row>
    <row r="47" spans="2:44" ht="15.9" customHeight="1">
      <c r="B47" s="430" t="str">
        <f>IF(B30&lt;&gt;"","","※添付資料を併せて提出してください。")</f>
        <v>※添付資料を併せて提出してください。</v>
      </c>
      <c r="C47" s="430"/>
      <c r="D47" s="430"/>
      <c r="E47" s="430"/>
      <c r="F47" s="430"/>
      <c r="G47" s="430"/>
      <c r="H47" s="430"/>
      <c r="I47" s="430"/>
      <c r="J47" s="430"/>
      <c r="K47" s="430"/>
      <c r="L47" s="430"/>
      <c r="P47" s="105"/>
      <c r="Q47" s="112"/>
      <c r="R47" s="112"/>
      <c r="S47" s="112"/>
      <c r="T47" s="112"/>
      <c r="U47" s="130"/>
      <c r="V47" s="130"/>
      <c r="W47" s="130"/>
      <c r="AA47" s="426"/>
      <c r="AB47" s="426"/>
      <c r="AC47" s="426"/>
      <c r="AD47" s="426"/>
      <c r="AE47" s="426"/>
      <c r="AF47" s="426"/>
      <c r="AG47" s="426"/>
      <c r="AH47" s="426"/>
      <c r="AI47" s="426"/>
    </row>
    <row r="48" spans="2:44" ht="15.9" customHeight="1">
      <c r="P48" s="104"/>
      <c r="Q48" s="112"/>
      <c r="R48" s="112"/>
      <c r="S48" s="112"/>
      <c r="T48" s="112"/>
      <c r="U48" s="130"/>
      <c r="V48" s="130"/>
      <c r="W48" s="130"/>
      <c r="AA48" s="426"/>
      <c r="AB48" s="426"/>
      <c r="AC48" s="426"/>
      <c r="AD48" s="426"/>
      <c r="AE48" s="426"/>
      <c r="AF48" s="426"/>
      <c r="AG48" s="426"/>
      <c r="AH48" s="426"/>
      <c r="AI48" s="426"/>
    </row>
    <row r="49" spans="1:37" ht="15.9" customHeight="1">
      <c r="N49" s="209"/>
      <c r="O49" s="124"/>
      <c r="P49" s="124"/>
      <c r="Q49" s="124"/>
      <c r="R49" s="124"/>
      <c r="S49" s="124"/>
      <c r="T49" s="124"/>
      <c r="U49" s="124"/>
      <c r="V49" s="124"/>
      <c r="W49" s="124"/>
      <c r="Z49" s="85"/>
      <c r="AJ49" s="124"/>
      <c r="AK49" s="116"/>
    </row>
    <row r="50" spans="1:37" ht="15.9" customHeight="1">
      <c r="A50" s="427"/>
      <c r="B50" s="427"/>
      <c r="C50" s="427"/>
      <c r="D50" s="427"/>
      <c r="E50" s="427"/>
      <c r="F50" s="427"/>
      <c r="G50" s="427"/>
      <c r="H50" s="427"/>
      <c r="I50" s="427"/>
      <c r="J50" s="427"/>
      <c r="K50" s="427"/>
      <c r="L50" s="209"/>
      <c r="M50" s="209"/>
      <c r="Q50" s="112"/>
      <c r="R50" s="112"/>
      <c r="S50" s="112"/>
      <c r="T50" s="112"/>
      <c r="U50" s="130"/>
      <c r="V50" s="130"/>
      <c r="W50" s="130"/>
    </row>
    <row r="51" spans="1:37" ht="15.9" customHeight="1"/>
    <row r="52" spans="1:37" ht="15.9" customHeight="1"/>
    <row r="53" spans="1:37" ht="15.9" customHeight="1"/>
    <row r="54" spans="1:37" ht="15.9" customHeight="1"/>
    <row r="55" spans="1:37" ht="15.9" customHeight="1"/>
    <row r="56" spans="1:37" ht="15.9" customHeight="1"/>
    <row r="57" spans="1:37" ht="15.9" customHeight="1"/>
    <row r="58" spans="1:37" ht="15.9" customHeight="1"/>
    <row r="59" spans="1:37" ht="15.9" customHeight="1"/>
    <row r="60" spans="1:37" ht="15.9" customHeight="1"/>
    <row r="61" spans="1:37" ht="15.9" customHeight="1"/>
    <row r="62" spans="1:37" ht="15.9" customHeight="1"/>
    <row r="63" spans="1:37" ht="15.9" customHeight="1"/>
    <row r="64" spans="1:37" ht="15.9" customHeight="1"/>
    <row r="65" ht="15.9" customHeight="1"/>
    <row r="66" ht="15.9" customHeight="1"/>
    <row r="67" ht="15.9" customHeight="1"/>
    <row r="68" ht="15.9" customHeight="1"/>
    <row r="69" ht="15.9" customHeight="1"/>
    <row r="70" ht="15.9" customHeight="1"/>
    <row r="71" ht="15.9" customHeight="1"/>
    <row r="72" ht="15.9" customHeight="1"/>
    <row r="73" ht="15.9" customHeight="1"/>
    <row r="74" ht="15.9" customHeight="1"/>
    <row r="75" ht="15.9" customHeight="1"/>
    <row r="76" ht="15.9" customHeight="1"/>
    <row r="77" ht="15.9" customHeight="1"/>
    <row r="78" ht="15.9" customHeight="1"/>
    <row r="79" ht="15.9" customHeight="1"/>
    <row r="80" ht="15.9" customHeight="1"/>
    <row r="81" ht="15.9" customHeight="1"/>
    <row r="82" ht="15.9" customHeight="1"/>
    <row r="83" ht="15.9" customHeight="1"/>
    <row r="84" ht="15.9" customHeight="1"/>
    <row r="85" ht="15.9" customHeight="1"/>
    <row r="86" ht="15.9" customHeight="1"/>
    <row r="87" ht="15.9" customHeight="1"/>
    <row r="88" ht="15.9" customHeight="1"/>
    <row r="89" ht="15.9" customHeight="1"/>
    <row r="90" ht="15.9" customHeight="1"/>
    <row r="91" ht="15.9" customHeight="1"/>
    <row r="92" ht="15.9" customHeight="1"/>
    <row r="93" ht="15.9" customHeight="1"/>
    <row r="94" ht="15.9" customHeight="1"/>
    <row r="95" ht="15.9" customHeight="1"/>
    <row r="96" ht="15.9" customHeight="1"/>
    <row r="97" spans="16:35" ht="15.9" customHeight="1"/>
    <row r="98" spans="16:35" ht="15.9" customHeight="1">
      <c r="AA98" s="401" t="s">
        <v>159</v>
      </c>
      <c r="AB98" s="401"/>
      <c r="AC98" s="401"/>
      <c r="AD98" s="401"/>
      <c r="AE98" s="401"/>
      <c r="AF98" s="401"/>
      <c r="AG98" s="401"/>
      <c r="AH98" s="401"/>
      <c r="AI98" s="401"/>
    </row>
    <row r="99" spans="16:35" ht="15.9" customHeight="1">
      <c r="P99" s="143"/>
      <c r="AA99" s="401"/>
      <c r="AB99" s="401"/>
      <c r="AC99" s="401"/>
      <c r="AD99" s="401"/>
      <c r="AE99" s="401"/>
      <c r="AF99" s="401"/>
      <c r="AG99" s="401"/>
      <c r="AH99" s="401"/>
      <c r="AI99" s="401"/>
    </row>
    <row r="100" spans="16:35" ht="12">
      <c r="P100" s="143"/>
      <c r="AA100" s="401"/>
      <c r="AB100" s="401"/>
      <c r="AC100" s="401"/>
      <c r="AD100" s="401"/>
      <c r="AE100" s="401"/>
      <c r="AF100" s="401"/>
      <c r="AG100" s="401"/>
      <c r="AH100" s="401"/>
      <c r="AI100" s="401"/>
    </row>
    <row r="101" spans="16:35" ht="12">
      <c r="P101" s="144"/>
      <c r="AA101" s="401"/>
      <c r="AB101" s="401"/>
      <c r="AC101" s="401"/>
      <c r="AD101" s="401"/>
      <c r="AE101" s="401"/>
      <c r="AF101" s="401"/>
      <c r="AG101" s="401"/>
      <c r="AH101" s="401"/>
      <c r="AI101" s="401"/>
    </row>
    <row r="102" spans="16:35" ht="12">
      <c r="P102" s="144"/>
      <c r="AA102" s="401"/>
      <c r="AB102" s="401"/>
      <c r="AC102" s="401"/>
      <c r="AD102" s="401"/>
      <c r="AE102" s="401"/>
      <c r="AF102" s="401"/>
      <c r="AG102" s="401"/>
      <c r="AH102" s="401"/>
      <c r="AI102" s="401"/>
    </row>
    <row r="103" spans="16:35" ht="12">
      <c r="P103" s="144"/>
      <c r="AA103" s="401"/>
      <c r="AB103" s="401"/>
      <c r="AC103" s="401"/>
      <c r="AD103" s="401"/>
      <c r="AE103" s="401"/>
      <c r="AF103" s="401"/>
      <c r="AG103" s="401"/>
      <c r="AH103" s="401"/>
      <c r="AI103" s="401"/>
    </row>
    <row r="104" spans="16:35" ht="12">
      <c r="P104" s="144"/>
      <c r="AA104" s="401"/>
      <c r="AB104" s="401"/>
      <c r="AC104" s="401"/>
      <c r="AD104" s="401"/>
      <c r="AE104" s="401"/>
      <c r="AF104" s="401"/>
      <c r="AG104" s="401"/>
      <c r="AH104" s="401"/>
      <c r="AI104" s="401"/>
    </row>
    <row r="105" spans="16:35" ht="12">
      <c r="P105" s="144"/>
    </row>
    <row r="106" spans="16:35" ht="12">
      <c r="P106" s="144"/>
    </row>
    <row r="107" spans="16:35" ht="12">
      <c r="P107" s="144"/>
    </row>
    <row r="108" spans="16:35" ht="12">
      <c r="P108" s="144"/>
    </row>
    <row r="109" spans="16:35" ht="12">
      <c r="P109" s="144"/>
    </row>
    <row r="110" spans="16:35" ht="12">
      <c r="P110" s="144"/>
    </row>
    <row r="111" spans="16:35" ht="12">
      <c r="P111" s="144"/>
    </row>
    <row r="112" spans="16:35" ht="12">
      <c r="P112" s="144"/>
    </row>
    <row r="113" spans="16:16" ht="12">
      <c r="P113" s="144"/>
    </row>
    <row r="114" spans="16:16" ht="12">
      <c r="P114" s="144"/>
    </row>
    <row r="115" spans="16:16" ht="12">
      <c r="P115" s="144"/>
    </row>
    <row r="116" spans="16:16" ht="12">
      <c r="P116" s="144"/>
    </row>
    <row r="117" spans="16:16" ht="12">
      <c r="P117" s="144"/>
    </row>
    <row r="118" spans="16:16" ht="12">
      <c r="P118" s="144"/>
    </row>
    <row r="119" spans="16:16" ht="12">
      <c r="P119" s="144"/>
    </row>
    <row r="120" spans="16:16" ht="12">
      <c r="P120" s="144"/>
    </row>
    <row r="121" spans="16:16" ht="12">
      <c r="P121" s="144"/>
    </row>
    <row r="122" spans="16:16" ht="12">
      <c r="P122" s="144"/>
    </row>
    <row r="123" spans="16:16" ht="12">
      <c r="P123" s="144"/>
    </row>
    <row r="124" spans="16:16" ht="12">
      <c r="P124" s="144"/>
    </row>
    <row r="125" spans="16:16" ht="12">
      <c r="P125" s="144"/>
    </row>
    <row r="126" spans="16:16" ht="12">
      <c r="P126" s="144"/>
    </row>
    <row r="127" spans="16:16" ht="12">
      <c r="P127" s="144"/>
    </row>
    <row r="128" spans="16:16" ht="12">
      <c r="P128" s="144"/>
    </row>
    <row r="129" spans="16:16" ht="12">
      <c r="P129" s="144"/>
    </row>
    <row r="130" spans="16:16" ht="12">
      <c r="P130" s="144"/>
    </row>
    <row r="131" spans="16:16" ht="12">
      <c r="P131" s="144"/>
    </row>
    <row r="132" spans="16:16" ht="12">
      <c r="P132" s="144"/>
    </row>
    <row r="133" spans="16:16" ht="12">
      <c r="P133" s="144"/>
    </row>
    <row r="134" spans="16:16" ht="12">
      <c r="P134" s="144"/>
    </row>
    <row r="135" spans="16:16" ht="12">
      <c r="P135" s="144"/>
    </row>
    <row r="136" spans="16:16" ht="12">
      <c r="P136" s="144"/>
    </row>
    <row r="137" spans="16:16" ht="12">
      <c r="P137" s="144"/>
    </row>
    <row r="138" spans="16:16" ht="12">
      <c r="P138" s="144"/>
    </row>
    <row r="139" spans="16:16" ht="12">
      <c r="P139" s="144"/>
    </row>
    <row r="140" spans="16:16" ht="12">
      <c r="P140" s="144"/>
    </row>
    <row r="141" spans="16:16" ht="12">
      <c r="P141" s="144"/>
    </row>
    <row r="142" spans="16:16" ht="12">
      <c r="P142" s="144"/>
    </row>
    <row r="143" spans="16:16" ht="12">
      <c r="P143" s="144"/>
    </row>
    <row r="144" spans="16:16" ht="12">
      <c r="P144" s="144"/>
    </row>
    <row r="145" spans="1:25" ht="12">
      <c r="P145" s="144"/>
    </row>
    <row r="146" spans="1:25" ht="12">
      <c r="P146" s="144"/>
    </row>
    <row r="147" spans="1:25" ht="12">
      <c r="P147" s="144"/>
    </row>
    <row r="148" spans="1:25" ht="12">
      <c r="P148" s="144"/>
    </row>
    <row r="149" spans="1:25" ht="12">
      <c r="P149" s="144"/>
    </row>
    <row r="150" spans="1:25" ht="12">
      <c r="P150" s="144"/>
    </row>
    <row r="151" spans="1:25" ht="12">
      <c r="P151" s="144"/>
    </row>
    <row r="152" spans="1:25" s="142" customFormat="1" ht="12">
      <c r="A152" s="210"/>
      <c r="B152" s="210"/>
      <c r="C152" s="210"/>
      <c r="D152" s="210"/>
      <c r="E152" s="210"/>
      <c r="F152" s="210"/>
      <c r="G152" s="210"/>
      <c r="H152" s="210"/>
      <c r="I152" s="210"/>
      <c r="J152" s="210"/>
      <c r="K152" s="210"/>
      <c r="L152" s="210"/>
      <c r="M152" s="210"/>
      <c r="N152" s="210"/>
      <c r="P152" s="145"/>
      <c r="Y152" s="218"/>
    </row>
    <row r="153" spans="1:25" ht="12">
      <c r="P153" s="146"/>
    </row>
    <row r="154" spans="1:25" ht="12">
      <c r="P154" s="146"/>
    </row>
    <row r="155" spans="1:25" ht="12">
      <c r="P155" s="146"/>
    </row>
    <row r="156" spans="1:25" ht="12">
      <c r="P156" s="146"/>
    </row>
    <row r="157" spans="1:25" ht="12">
      <c r="P157" s="146"/>
    </row>
    <row r="158" spans="1:25" ht="12">
      <c r="P158" s="146"/>
    </row>
    <row r="159" spans="1:25" ht="12">
      <c r="P159" s="146"/>
    </row>
    <row r="160" spans="1:25" ht="12">
      <c r="P160" s="146"/>
    </row>
    <row r="161" spans="16:16" ht="12">
      <c r="P161" s="146"/>
    </row>
    <row r="162" spans="16:16" ht="12">
      <c r="P162" s="146"/>
    </row>
    <row r="163" spans="16:16" ht="12">
      <c r="P163" s="146"/>
    </row>
    <row r="164" spans="16:16" ht="12">
      <c r="P164" s="146"/>
    </row>
    <row r="165" spans="16:16" ht="12">
      <c r="P165" s="146"/>
    </row>
    <row r="166" spans="16:16" ht="12">
      <c r="P166" s="146"/>
    </row>
    <row r="167" spans="16:16" ht="12">
      <c r="P167" s="146"/>
    </row>
    <row r="168" spans="16:16" ht="12">
      <c r="P168" s="146"/>
    </row>
    <row r="169" spans="16:16" ht="12">
      <c r="P169" s="146"/>
    </row>
    <row r="170" spans="16:16" ht="12">
      <c r="P170" s="146"/>
    </row>
    <row r="171" spans="16:16" ht="12">
      <c r="P171" s="146"/>
    </row>
    <row r="172" spans="16:16" ht="12">
      <c r="P172" s="146"/>
    </row>
    <row r="173" spans="16:16" ht="12">
      <c r="P173" s="146"/>
    </row>
    <row r="174" spans="16:16" ht="12">
      <c r="P174" s="146"/>
    </row>
    <row r="175" spans="16:16" ht="12">
      <c r="P175" s="146"/>
    </row>
    <row r="176" spans="16:16" ht="12">
      <c r="P176" s="146"/>
    </row>
    <row r="177" spans="1:25" ht="12">
      <c r="P177" s="146"/>
    </row>
    <row r="178" spans="1:25" ht="12">
      <c r="P178" s="146"/>
    </row>
    <row r="179" spans="1:25" ht="12">
      <c r="P179" s="146"/>
    </row>
    <row r="180" spans="1:25" ht="12">
      <c r="P180" s="146"/>
    </row>
    <row r="181" spans="1:25" ht="12">
      <c r="P181" s="146"/>
    </row>
    <row r="182" spans="1:25" ht="12">
      <c r="P182" s="146"/>
    </row>
    <row r="183" spans="1:25" ht="12">
      <c r="P183" s="146"/>
    </row>
    <row r="184" spans="1:25" ht="12">
      <c r="P184" s="146"/>
    </row>
    <row r="185" spans="1:25" ht="12">
      <c r="P185" s="146"/>
    </row>
    <row r="186" spans="1:25" ht="12">
      <c r="P186" s="146"/>
    </row>
    <row r="187" spans="1:25" s="142" customFormat="1" ht="12">
      <c r="A187" s="210"/>
      <c r="B187" s="210"/>
      <c r="C187" s="210"/>
      <c r="D187" s="210"/>
      <c r="E187" s="210"/>
      <c r="F187" s="210"/>
      <c r="G187" s="210"/>
      <c r="H187" s="210"/>
      <c r="I187" s="210"/>
      <c r="J187" s="210"/>
      <c r="K187" s="210"/>
      <c r="L187" s="210"/>
      <c r="M187" s="210"/>
      <c r="N187" s="210"/>
      <c r="P187" s="146"/>
      <c r="Y187" s="218"/>
    </row>
    <row r="188" spans="1:25" ht="12">
      <c r="P188" s="146"/>
    </row>
    <row r="189" spans="1:25" ht="12">
      <c r="P189" s="146"/>
    </row>
    <row r="190" spans="1:25" ht="12">
      <c r="P190" s="146"/>
    </row>
    <row r="191" spans="1:25" ht="12">
      <c r="P191" s="146"/>
    </row>
    <row r="192" spans="1:25" ht="12">
      <c r="P192" s="146"/>
    </row>
    <row r="193" spans="16:16" ht="12">
      <c r="P193" s="146"/>
    </row>
    <row r="194" spans="16:16" ht="12">
      <c r="P194" s="146"/>
    </row>
    <row r="195" spans="16:16" ht="12">
      <c r="P195" s="146"/>
    </row>
    <row r="196" spans="16:16" ht="12">
      <c r="P196" s="146"/>
    </row>
    <row r="197" spans="16:16" ht="12">
      <c r="P197" s="146"/>
    </row>
    <row r="198" spans="16:16" ht="12">
      <c r="P198" s="146"/>
    </row>
    <row r="199" spans="16:16" ht="12">
      <c r="P199" s="146"/>
    </row>
    <row r="200" spans="16:16" ht="12">
      <c r="P200" s="146"/>
    </row>
    <row r="201" spans="16:16" ht="12">
      <c r="P201" s="146"/>
    </row>
    <row r="202" spans="16:16" ht="12">
      <c r="P202" s="146"/>
    </row>
    <row r="203" spans="16:16" ht="12">
      <c r="P203" s="146"/>
    </row>
    <row r="204" spans="16:16" ht="12">
      <c r="P204" s="146"/>
    </row>
    <row r="205" spans="16:16" ht="12">
      <c r="P205" s="146"/>
    </row>
    <row r="206" spans="16:16" ht="12">
      <c r="P206" s="146"/>
    </row>
    <row r="207" spans="16:16" ht="12">
      <c r="P207" s="146"/>
    </row>
    <row r="208" spans="16:16" ht="12">
      <c r="P208" s="146"/>
    </row>
    <row r="209" spans="16:16" ht="12">
      <c r="P209" s="146"/>
    </row>
    <row r="210" spans="16:16" ht="12">
      <c r="P210" s="146"/>
    </row>
    <row r="211" spans="16:16" ht="12">
      <c r="P211" s="146"/>
    </row>
    <row r="212" spans="16:16" ht="12">
      <c r="P212" s="146"/>
    </row>
    <row r="213" spans="16:16" ht="12">
      <c r="P213" s="146"/>
    </row>
    <row r="214" spans="16:16" ht="12">
      <c r="P214" s="146"/>
    </row>
    <row r="215" spans="16:16" ht="12">
      <c r="P215" s="146"/>
    </row>
    <row r="216" spans="16:16" ht="12">
      <c r="P216" s="146"/>
    </row>
    <row r="217" spans="16:16" ht="12">
      <c r="P217" s="146"/>
    </row>
  </sheetData>
  <sheetProtection sheet="1" insertColumns="0" insertRows="0" deleteColumns="0" deleteRows="0"/>
  <dataConsolidate/>
  <mergeCells count="42">
    <mergeCell ref="J1:L1"/>
    <mergeCell ref="C34:D34"/>
    <mergeCell ref="C35:D35"/>
    <mergeCell ref="I8:K8"/>
    <mergeCell ref="F20:L21"/>
    <mergeCell ref="B30:K31"/>
    <mergeCell ref="F14:L15"/>
    <mergeCell ref="F16:L17"/>
    <mergeCell ref="F18:L19"/>
    <mergeCell ref="B24:L26"/>
    <mergeCell ref="AL44:AR44"/>
    <mergeCell ref="I3:K3"/>
    <mergeCell ref="AL45:AR46"/>
    <mergeCell ref="AA42:AI48"/>
    <mergeCell ref="A50:K50"/>
    <mergeCell ref="U33:W33"/>
    <mergeCell ref="P38:W39"/>
    <mergeCell ref="B39:L39"/>
    <mergeCell ref="B40:L40"/>
    <mergeCell ref="B47:L47"/>
    <mergeCell ref="B38:L38"/>
    <mergeCell ref="AQ3:AQ6"/>
    <mergeCell ref="AL43:AR43"/>
    <mergeCell ref="AN3:AN6"/>
    <mergeCell ref="AL42:AR42"/>
    <mergeCell ref="AR3:AR6"/>
    <mergeCell ref="AO3:AO6"/>
    <mergeCell ref="AM3:AM4"/>
    <mergeCell ref="AP3:AP6"/>
    <mergeCell ref="AM5:AM6"/>
    <mergeCell ref="AL3:AL6"/>
    <mergeCell ref="AA98:AI104"/>
    <mergeCell ref="AD3:AE3"/>
    <mergeCell ref="AF3:AF4"/>
    <mergeCell ref="AG3:AG4"/>
    <mergeCell ref="AH3:AH4"/>
    <mergeCell ref="AA41:AI41"/>
    <mergeCell ref="S15:T15"/>
    <mergeCell ref="U16:W16"/>
    <mergeCell ref="U30:W30"/>
    <mergeCell ref="U32:W32"/>
    <mergeCell ref="U27:W27"/>
  </mergeCells>
  <phoneticPr fontId="3"/>
  <dataValidations count="2">
    <dataValidation imeMode="on" allowBlank="1" showInputMessage="1" showErrorMessage="1" sqref="C23:K23 B38:B40 B24 L30:L31" xr:uid="{48105C28-8DD4-4F8D-8F36-1793EBD9A462}"/>
    <dataValidation type="list" imeMode="on" allowBlank="1" showInputMessage="1" showErrorMessage="1" sqref="B30:K31" xr:uid="{289577FF-122B-47DC-84BE-7CACB3259F68}">
      <formula1>#REF!</formula1>
    </dataValidation>
  </dataValidations>
  <printOptions horizontalCentered="1"/>
  <pageMargins left="0.59055118110236227" right="0.59055118110236227" top="0.98425196850393704" bottom="0.78740157480314965" header="0" footer="0"/>
  <pageSetup paperSize="9" scale="95" firstPageNumber="74" orientation="portrait" r:id="rId1"/>
  <headerFooter alignWithMargins="0"/>
  <colBreaks count="3" manualBreakCount="3">
    <brk id="13" max="47" man="1"/>
    <brk id="24" max="47" man="1"/>
    <brk id="35" max="47"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N69"/>
  <sheetViews>
    <sheetView view="pageBreakPreview" zoomScale="60" zoomScaleNormal="100" workbookViewId="0"/>
  </sheetViews>
  <sheetFormatPr defaultColWidth="8.88671875" defaultRowHeight="13.2"/>
  <cols>
    <col min="1" max="1" width="39.33203125" style="16" customWidth="1"/>
    <col min="2" max="13" width="20.6640625" style="16" customWidth="1"/>
    <col min="14" max="14" width="16.6640625" style="16" customWidth="1"/>
    <col min="15" max="16384" width="8.88671875" style="16"/>
  </cols>
  <sheetData>
    <row r="1" spans="1:14" ht="20.100000000000001" customHeight="1">
      <c r="A1" s="203" t="s">
        <v>51</v>
      </c>
      <c r="N1" s="275" t="str">
        <f>'経理様式2-2'!$I$1&amp;'経理様式2-2'!$J$1</f>
        <v>e-Rad課題ID(半角英数字)12345678</v>
      </c>
    </row>
    <row r="2" spans="1:14" ht="30" customHeight="1">
      <c r="A2" s="204" t="s">
        <v>189</v>
      </c>
      <c r="C2" s="17"/>
      <c r="D2" s="18"/>
      <c r="E2" s="19"/>
      <c r="F2" s="20"/>
      <c r="G2" s="20"/>
      <c r="H2" s="20"/>
      <c r="I2" s="20"/>
      <c r="J2" s="20"/>
      <c r="K2" s="20"/>
      <c r="L2" s="20"/>
      <c r="M2" s="20"/>
      <c r="N2" s="20"/>
    </row>
    <row r="3" spans="1:14" ht="18" customHeight="1">
      <c r="A3" s="21" t="s">
        <v>62</v>
      </c>
      <c r="B3" s="22" t="s">
        <v>98</v>
      </c>
      <c r="C3" s="18"/>
      <c r="D3" s="18"/>
      <c r="E3" s="18"/>
      <c r="F3" s="20"/>
      <c r="G3" s="20"/>
      <c r="H3" s="20"/>
      <c r="I3" s="20"/>
      <c r="J3" s="20"/>
      <c r="K3" s="20"/>
      <c r="L3" s="20"/>
      <c r="M3" s="20"/>
      <c r="N3" s="20"/>
    </row>
    <row r="4" spans="1:14" ht="18" customHeight="1">
      <c r="A4" s="21"/>
      <c r="B4" s="23"/>
      <c r="C4" s="18"/>
      <c r="D4" s="18"/>
      <c r="E4" s="18"/>
      <c r="F4" s="20"/>
      <c r="G4" s="20"/>
      <c r="H4" s="20"/>
      <c r="I4" s="20"/>
      <c r="J4" s="20"/>
      <c r="K4" s="20"/>
      <c r="L4" s="20"/>
      <c r="M4" s="20"/>
      <c r="N4" s="20"/>
    </row>
    <row r="5" spans="1:14" s="151" customFormat="1" ht="18" customHeight="1">
      <c r="A5" s="273" t="s">
        <v>52</v>
      </c>
      <c r="B5" s="442" t="str">
        <f>IF('経理様式2-2'!B30="","",'経理様式2-2'!B30)</f>
        <v/>
      </c>
      <c r="C5" s="442"/>
      <c r="D5" s="442"/>
      <c r="E5" s="442"/>
      <c r="F5" s="442"/>
      <c r="G5" s="24"/>
      <c r="H5" s="24"/>
      <c r="I5" s="24"/>
      <c r="J5" s="24"/>
      <c r="K5" s="24"/>
      <c r="L5" s="18"/>
      <c r="M5" s="18"/>
      <c r="N5" s="18"/>
    </row>
    <row r="6" spans="1:14" s="151" customFormat="1" ht="18" customHeight="1">
      <c r="A6" s="273" t="s">
        <v>53</v>
      </c>
      <c r="B6" s="442" t="str">
        <f>IF('経理様式2-2'!F16="","",'経理様式2-2'!F16)</f>
        <v>（コンソーシアム名）</v>
      </c>
      <c r="C6" s="442"/>
      <c r="D6" s="442"/>
      <c r="E6" s="442"/>
      <c r="F6" s="442"/>
      <c r="G6" s="24"/>
      <c r="H6" s="24"/>
      <c r="I6" s="24"/>
      <c r="J6" s="24"/>
      <c r="K6" s="24"/>
      <c r="L6" s="18"/>
      <c r="M6" s="18"/>
      <c r="N6" s="18"/>
    </row>
    <row r="7" spans="1:14" s="151" customFormat="1" ht="18" customHeight="1">
      <c r="A7" s="273" t="s">
        <v>54</v>
      </c>
      <c r="B7" s="441" t="str">
        <f>'経理様式2-2'!C34</f>
        <v>令和　年　月　日</v>
      </c>
      <c r="C7" s="441"/>
      <c r="D7" s="24" t="s">
        <v>55</v>
      </c>
      <c r="E7" s="441" t="str">
        <f>'経理様式2-2'!C35</f>
        <v>令和　年　月　日</v>
      </c>
      <c r="F7" s="441"/>
      <c r="G7" s="25"/>
      <c r="H7" s="25"/>
      <c r="I7" s="25"/>
      <c r="J7" s="25"/>
      <c r="K7" s="25"/>
      <c r="L7" s="152"/>
      <c r="M7" s="152"/>
      <c r="N7" s="152"/>
    </row>
    <row r="8" spans="1:14" ht="18" customHeight="1">
      <c r="A8" s="26"/>
      <c r="B8" s="27"/>
      <c r="C8" s="27"/>
      <c r="D8" s="27"/>
      <c r="E8" s="28"/>
      <c r="F8" s="28"/>
      <c r="G8" s="28"/>
      <c r="H8" s="28"/>
      <c r="I8" s="28"/>
      <c r="J8" s="28"/>
      <c r="K8" s="28"/>
      <c r="L8" s="29"/>
      <c r="M8" s="29"/>
      <c r="N8" s="29"/>
    </row>
    <row r="9" spans="1:14" ht="27.9" customHeight="1" thickBot="1">
      <c r="A9" s="311" t="s">
        <v>181</v>
      </c>
      <c r="B9" s="307"/>
      <c r="C9" s="307"/>
      <c r="D9" s="307"/>
      <c r="E9" s="307"/>
      <c r="F9" s="307"/>
      <c r="G9" s="307"/>
      <c r="H9" s="307"/>
      <c r="I9" s="307"/>
      <c r="J9" s="307"/>
      <c r="K9" s="307"/>
      <c r="L9" s="307"/>
      <c r="M9" s="307"/>
      <c r="N9" s="307"/>
    </row>
    <row r="10" spans="1:14" ht="65.25" customHeight="1">
      <c r="A10" s="153" t="s">
        <v>184</v>
      </c>
      <c r="B10" s="154"/>
      <c r="C10" s="155"/>
      <c r="D10" s="155"/>
      <c r="E10" s="155"/>
      <c r="F10" s="155"/>
      <c r="G10" s="155"/>
      <c r="H10" s="155"/>
      <c r="I10" s="155"/>
      <c r="J10" s="155"/>
      <c r="K10" s="155"/>
      <c r="L10" s="156"/>
      <c r="M10" s="157" t="s">
        <v>56</v>
      </c>
      <c r="N10" s="158" t="s">
        <v>57</v>
      </c>
    </row>
    <row r="11" spans="1:14" ht="27.9" customHeight="1">
      <c r="A11" s="159" t="s">
        <v>58</v>
      </c>
      <c r="B11" s="160">
        <f t="shared" ref="B11" si="0">B13+B17+B21+B26</f>
        <v>0</v>
      </c>
      <c r="C11" s="161">
        <f t="shared" ref="C11:F11" si="1">C13+C17+C21+C26</f>
        <v>0</v>
      </c>
      <c r="D11" s="161">
        <f t="shared" si="1"/>
        <v>0</v>
      </c>
      <c r="E11" s="161">
        <f t="shared" si="1"/>
        <v>0</v>
      </c>
      <c r="F11" s="161">
        <f t="shared" si="1"/>
        <v>0</v>
      </c>
      <c r="G11" s="161">
        <f t="shared" ref="G11:L11" si="2">G13+G17+G21+G26</f>
        <v>0</v>
      </c>
      <c r="H11" s="161">
        <f t="shared" si="2"/>
        <v>0</v>
      </c>
      <c r="I11" s="161">
        <f t="shared" ref="I11" si="3">I13+I17+I21+I26</f>
        <v>0</v>
      </c>
      <c r="J11" s="161">
        <f t="shared" ref="J11" si="4">J13+J17+J21+J26</f>
        <v>0</v>
      </c>
      <c r="K11" s="161">
        <f t="shared" si="2"/>
        <v>0</v>
      </c>
      <c r="L11" s="162">
        <f t="shared" si="2"/>
        <v>0</v>
      </c>
      <c r="M11" s="163">
        <f>SUM(B11:L11)</f>
        <v>0</v>
      </c>
      <c r="N11" s="164"/>
    </row>
    <row r="12" spans="1:14" ht="27.9" customHeight="1">
      <c r="A12" s="165"/>
      <c r="B12" s="166"/>
      <c r="C12" s="167"/>
      <c r="D12" s="167"/>
      <c r="E12" s="167"/>
      <c r="F12" s="167"/>
      <c r="G12" s="167"/>
      <c r="H12" s="167"/>
      <c r="I12" s="167"/>
      <c r="J12" s="167"/>
      <c r="K12" s="167"/>
      <c r="L12" s="168"/>
      <c r="M12" s="169"/>
      <c r="N12" s="164"/>
    </row>
    <row r="13" spans="1:14" ht="27.9" customHeight="1">
      <c r="A13" s="170" t="s">
        <v>68</v>
      </c>
      <c r="B13" s="160">
        <f t="shared" ref="B13:F13" si="5">SUM(B14:B15)</f>
        <v>0</v>
      </c>
      <c r="C13" s="161">
        <f t="shared" si="5"/>
        <v>0</v>
      </c>
      <c r="D13" s="161">
        <f t="shared" si="5"/>
        <v>0</v>
      </c>
      <c r="E13" s="161">
        <f t="shared" si="5"/>
        <v>0</v>
      </c>
      <c r="F13" s="161">
        <f t="shared" si="5"/>
        <v>0</v>
      </c>
      <c r="G13" s="161">
        <f t="shared" ref="G13:L13" si="6">SUM(G14:G15)</f>
        <v>0</v>
      </c>
      <c r="H13" s="161">
        <f t="shared" si="6"/>
        <v>0</v>
      </c>
      <c r="I13" s="161">
        <f t="shared" ref="I13" si="7">SUM(I14:I15)</f>
        <v>0</v>
      </c>
      <c r="J13" s="161">
        <f t="shared" ref="J13" si="8">SUM(J14:J15)</f>
        <v>0</v>
      </c>
      <c r="K13" s="161">
        <f t="shared" si="6"/>
        <v>0</v>
      </c>
      <c r="L13" s="162">
        <f t="shared" si="6"/>
        <v>0</v>
      </c>
      <c r="M13" s="163">
        <f>SUM(B13:L13)</f>
        <v>0</v>
      </c>
      <c r="N13" s="164"/>
    </row>
    <row r="14" spans="1:14" ht="27.9" customHeight="1">
      <c r="A14" s="171" t="s">
        <v>87</v>
      </c>
      <c r="B14" s="166"/>
      <c r="C14" s="167"/>
      <c r="D14" s="167"/>
      <c r="E14" s="167"/>
      <c r="F14" s="167"/>
      <c r="G14" s="167"/>
      <c r="H14" s="167"/>
      <c r="I14" s="167"/>
      <c r="J14" s="167"/>
      <c r="K14" s="167"/>
      <c r="L14" s="167"/>
      <c r="M14" s="163">
        <f>SUM(B14:L14)</f>
        <v>0</v>
      </c>
      <c r="N14" s="164"/>
    </row>
    <row r="15" spans="1:14" ht="27.9" customHeight="1">
      <c r="A15" s="171" t="s">
        <v>88</v>
      </c>
      <c r="B15" s="166"/>
      <c r="C15" s="167"/>
      <c r="D15" s="167"/>
      <c r="E15" s="167"/>
      <c r="F15" s="167"/>
      <c r="G15" s="167"/>
      <c r="H15" s="167"/>
      <c r="I15" s="167"/>
      <c r="J15" s="167"/>
      <c r="K15" s="167"/>
      <c r="L15" s="167"/>
      <c r="M15" s="163">
        <f>SUM(B15:L15)</f>
        <v>0</v>
      </c>
      <c r="N15" s="164"/>
    </row>
    <row r="16" spans="1:14" ht="27.9" customHeight="1">
      <c r="A16" s="171"/>
      <c r="B16" s="166"/>
      <c r="C16" s="167"/>
      <c r="D16" s="167"/>
      <c r="E16" s="167"/>
      <c r="F16" s="167"/>
      <c r="G16" s="167"/>
      <c r="H16" s="167"/>
      <c r="I16" s="167"/>
      <c r="J16" s="167"/>
      <c r="K16" s="167"/>
      <c r="L16" s="168"/>
      <c r="M16" s="169"/>
      <c r="N16" s="164"/>
    </row>
    <row r="17" spans="1:14" ht="27.9" customHeight="1">
      <c r="A17" s="170" t="s">
        <v>69</v>
      </c>
      <c r="B17" s="160">
        <f t="shared" ref="B17" si="9">SUM(B18:B19)</f>
        <v>0</v>
      </c>
      <c r="C17" s="161">
        <f t="shared" ref="C17:F17" si="10">SUM(C18:C19)</f>
        <v>0</v>
      </c>
      <c r="D17" s="161">
        <f t="shared" si="10"/>
        <v>0</v>
      </c>
      <c r="E17" s="161">
        <f t="shared" si="10"/>
        <v>0</v>
      </c>
      <c r="F17" s="161">
        <f t="shared" si="10"/>
        <v>0</v>
      </c>
      <c r="G17" s="161">
        <f t="shared" ref="G17:L17" si="11">SUM(G18:G19)</f>
        <v>0</v>
      </c>
      <c r="H17" s="161">
        <f t="shared" si="11"/>
        <v>0</v>
      </c>
      <c r="I17" s="161">
        <f t="shared" ref="I17" si="12">SUM(I18:I19)</f>
        <v>0</v>
      </c>
      <c r="J17" s="161">
        <f t="shared" ref="J17" si="13">SUM(J18:J19)</f>
        <v>0</v>
      </c>
      <c r="K17" s="161">
        <f t="shared" si="11"/>
        <v>0</v>
      </c>
      <c r="L17" s="162">
        <f t="shared" si="11"/>
        <v>0</v>
      </c>
      <c r="M17" s="163">
        <f>SUM(B17:L17)</f>
        <v>0</v>
      </c>
      <c r="N17" s="164"/>
    </row>
    <row r="18" spans="1:14" ht="27.9" customHeight="1">
      <c r="A18" s="171" t="s">
        <v>89</v>
      </c>
      <c r="B18" s="166"/>
      <c r="C18" s="167"/>
      <c r="D18" s="167"/>
      <c r="E18" s="167"/>
      <c r="F18" s="167"/>
      <c r="G18" s="167"/>
      <c r="H18" s="167"/>
      <c r="I18" s="167"/>
      <c r="J18" s="167"/>
      <c r="K18" s="167"/>
      <c r="L18" s="168"/>
      <c r="M18" s="163">
        <f>SUM(B18:L18)</f>
        <v>0</v>
      </c>
      <c r="N18" s="164"/>
    </row>
    <row r="19" spans="1:14" ht="27.9" customHeight="1">
      <c r="A19" s="171" t="s">
        <v>90</v>
      </c>
      <c r="B19" s="166"/>
      <c r="C19" s="167"/>
      <c r="D19" s="167"/>
      <c r="E19" s="167"/>
      <c r="F19" s="167"/>
      <c r="G19" s="167"/>
      <c r="H19" s="167"/>
      <c r="I19" s="167"/>
      <c r="J19" s="167"/>
      <c r="K19" s="167"/>
      <c r="L19" s="168"/>
      <c r="M19" s="163">
        <f>SUM(B19:L19)</f>
        <v>0</v>
      </c>
      <c r="N19" s="164"/>
    </row>
    <row r="20" spans="1:14" ht="27.9" customHeight="1">
      <c r="A20" s="171"/>
      <c r="B20" s="166"/>
      <c r="C20" s="167"/>
      <c r="D20" s="167"/>
      <c r="E20" s="167"/>
      <c r="F20" s="167"/>
      <c r="G20" s="167"/>
      <c r="H20" s="167"/>
      <c r="I20" s="167"/>
      <c r="J20" s="167"/>
      <c r="K20" s="167"/>
      <c r="L20" s="168"/>
      <c r="M20" s="169"/>
      <c r="N20" s="164"/>
    </row>
    <row r="21" spans="1:14" ht="27.9" customHeight="1">
      <c r="A21" s="170" t="s">
        <v>70</v>
      </c>
      <c r="B21" s="160">
        <f>SUM(B22:B24)</f>
        <v>0</v>
      </c>
      <c r="C21" s="161">
        <f>SUM(C22:C24)</f>
        <v>0</v>
      </c>
      <c r="D21" s="161">
        <f t="shared" ref="D21:F21" si="14">SUM(D22:D24)</f>
        <v>0</v>
      </c>
      <c r="E21" s="161">
        <f t="shared" si="14"/>
        <v>0</v>
      </c>
      <c r="F21" s="161">
        <f t="shared" si="14"/>
        <v>0</v>
      </c>
      <c r="G21" s="161">
        <f t="shared" ref="G21:L21" si="15">SUM(G22:G24)</f>
        <v>0</v>
      </c>
      <c r="H21" s="161">
        <f t="shared" si="15"/>
        <v>0</v>
      </c>
      <c r="I21" s="161">
        <f t="shared" ref="I21" si="16">SUM(I22:I24)</f>
        <v>0</v>
      </c>
      <c r="J21" s="161">
        <f t="shared" ref="J21" si="17">SUM(J22:J24)</f>
        <v>0</v>
      </c>
      <c r="K21" s="161">
        <f t="shared" si="15"/>
        <v>0</v>
      </c>
      <c r="L21" s="162">
        <f t="shared" si="15"/>
        <v>0</v>
      </c>
      <c r="M21" s="163">
        <f>SUM(B21:L21)</f>
        <v>0</v>
      </c>
      <c r="N21" s="164"/>
    </row>
    <row r="22" spans="1:14" ht="27.9" customHeight="1">
      <c r="A22" s="172" t="s">
        <v>165</v>
      </c>
      <c r="B22" s="166"/>
      <c r="C22" s="167"/>
      <c r="D22" s="167"/>
      <c r="E22" s="167"/>
      <c r="F22" s="167"/>
      <c r="G22" s="167"/>
      <c r="H22" s="167"/>
      <c r="I22" s="167"/>
      <c r="J22" s="167"/>
      <c r="K22" s="167"/>
      <c r="L22" s="167"/>
      <c r="M22" s="163">
        <f>SUM(B22:L22)</f>
        <v>0</v>
      </c>
      <c r="N22" s="164"/>
    </row>
    <row r="23" spans="1:14" ht="27.9" customHeight="1">
      <c r="A23" s="171" t="s">
        <v>91</v>
      </c>
      <c r="B23" s="166"/>
      <c r="C23" s="167"/>
      <c r="D23" s="167"/>
      <c r="E23" s="167"/>
      <c r="F23" s="167"/>
      <c r="G23" s="167"/>
      <c r="H23" s="167"/>
      <c r="I23" s="167"/>
      <c r="J23" s="167"/>
      <c r="K23" s="167"/>
      <c r="L23" s="167"/>
      <c r="M23" s="163">
        <f>SUM(B23:L23)</f>
        <v>0</v>
      </c>
      <c r="N23" s="164"/>
    </row>
    <row r="24" spans="1:14" ht="27.9" customHeight="1">
      <c r="A24" s="171" t="s">
        <v>180</v>
      </c>
      <c r="B24" s="166"/>
      <c r="C24" s="167"/>
      <c r="D24" s="167"/>
      <c r="E24" s="167"/>
      <c r="F24" s="167"/>
      <c r="G24" s="167"/>
      <c r="H24" s="167"/>
      <c r="I24" s="167"/>
      <c r="J24" s="167"/>
      <c r="K24" s="167"/>
      <c r="L24" s="167"/>
      <c r="M24" s="163">
        <f>SUM(B24:L24)</f>
        <v>0</v>
      </c>
      <c r="N24" s="164"/>
    </row>
    <row r="25" spans="1:14" ht="27.9" customHeight="1">
      <c r="A25" s="171"/>
      <c r="B25" s="166"/>
      <c r="C25" s="167"/>
      <c r="D25" s="167"/>
      <c r="E25" s="167"/>
      <c r="F25" s="167"/>
      <c r="G25" s="167"/>
      <c r="H25" s="167"/>
      <c r="I25" s="167"/>
      <c r="J25" s="167"/>
      <c r="K25" s="167"/>
      <c r="L25" s="168"/>
      <c r="M25" s="169"/>
      <c r="N25" s="164"/>
    </row>
    <row r="26" spans="1:14" ht="27.9" customHeight="1">
      <c r="A26" s="170" t="s">
        <v>71</v>
      </c>
      <c r="B26" s="160">
        <f t="shared" ref="B26:L26" si="18">SUM(B27:B33)</f>
        <v>0</v>
      </c>
      <c r="C26" s="161">
        <f t="shared" si="18"/>
        <v>0</v>
      </c>
      <c r="D26" s="161">
        <f t="shared" si="18"/>
        <v>0</v>
      </c>
      <c r="E26" s="161">
        <f t="shared" si="18"/>
        <v>0</v>
      </c>
      <c r="F26" s="161">
        <f t="shared" si="18"/>
        <v>0</v>
      </c>
      <c r="G26" s="161">
        <f t="shared" si="18"/>
        <v>0</v>
      </c>
      <c r="H26" s="161">
        <f t="shared" si="18"/>
        <v>0</v>
      </c>
      <c r="I26" s="161">
        <f t="shared" si="18"/>
        <v>0</v>
      </c>
      <c r="J26" s="161">
        <f t="shared" si="18"/>
        <v>0</v>
      </c>
      <c r="K26" s="161">
        <f t="shared" si="18"/>
        <v>0</v>
      </c>
      <c r="L26" s="161">
        <f t="shared" si="18"/>
        <v>0</v>
      </c>
      <c r="M26" s="163">
        <f t="shared" ref="M26:M33" si="19">SUM(B26:L26)</f>
        <v>0</v>
      </c>
      <c r="N26" s="164"/>
    </row>
    <row r="27" spans="1:14" s="30" customFormat="1" ht="27.9" customHeight="1">
      <c r="A27" s="171" t="s">
        <v>92</v>
      </c>
      <c r="B27" s="166"/>
      <c r="C27" s="167"/>
      <c r="D27" s="167"/>
      <c r="E27" s="167"/>
      <c r="F27" s="167"/>
      <c r="G27" s="167"/>
      <c r="H27" s="167"/>
      <c r="I27" s="167"/>
      <c r="J27" s="167"/>
      <c r="K27" s="167"/>
      <c r="L27" s="168"/>
      <c r="M27" s="163">
        <f t="shared" si="19"/>
        <v>0</v>
      </c>
      <c r="N27" s="164"/>
    </row>
    <row r="28" spans="1:14" s="30" customFormat="1" ht="27.9" customHeight="1">
      <c r="A28" s="171" t="s">
        <v>93</v>
      </c>
      <c r="B28" s="166"/>
      <c r="C28" s="167"/>
      <c r="D28" s="167"/>
      <c r="E28" s="167"/>
      <c r="F28" s="167"/>
      <c r="G28" s="167"/>
      <c r="H28" s="167"/>
      <c r="I28" s="167"/>
      <c r="J28" s="167"/>
      <c r="K28" s="167"/>
      <c r="L28" s="168"/>
      <c r="M28" s="163">
        <f t="shared" si="19"/>
        <v>0</v>
      </c>
      <c r="N28" s="164"/>
    </row>
    <row r="29" spans="1:14" s="30" customFormat="1" ht="27.9" customHeight="1">
      <c r="A29" s="171" t="s">
        <v>94</v>
      </c>
      <c r="B29" s="166"/>
      <c r="C29" s="167"/>
      <c r="D29" s="167"/>
      <c r="E29" s="167"/>
      <c r="F29" s="167"/>
      <c r="G29" s="167"/>
      <c r="H29" s="167"/>
      <c r="I29" s="167"/>
      <c r="J29" s="167"/>
      <c r="K29" s="167"/>
      <c r="L29" s="168"/>
      <c r="M29" s="163">
        <f t="shared" si="19"/>
        <v>0</v>
      </c>
      <c r="N29" s="164"/>
    </row>
    <row r="30" spans="1:14" s="30" customFormat="1" ht="27.9" customHeight="1">
      <c r="A30" s="171" t="s">
        <v>95</v>
      </c>
      <c r="B30" s="166"/>
      <c r="C30" s="167"/>
      <c r="D30" s="167"/>
      <c r="E30" s="167"/>
      <c r="F30" s="167"/>
      <c r="G30" s="167"/>
      <c r="H30" s="167"/>
      <c r="I30" s="167"/>
      <c r="J30" s="167"/>
      <c r="K30" s="167"/>
      <c r="L30" s="168"/>
      <c r="M30" s="163">
        <f t="shared" si="19"/>
        <v>0</v>
      </c>
      <c r="N30" s="164"/>
    </row>
    <row r="31" spans="1:14" s="30" customFormat="1" ht="27.9" customHeight="1">
      <c r="A31" s="171" t="s">
        <v>96</v>
      </c>
      <c r="B31" s="166"/>
      <c r="C31" s="167"/>
      <c r="D31" s="167"/>
      <c r="E31" s="167"/>
      <c r="F31" s="167"/>
      <c r="G31" s="167"/>
      <c r="H31" s="167"/>
      <c r="I31" s="167"/>
      <c r="J31" s="167"/>
      <c r="K31" s="167"/>
      <c r="L31" s="168"/>
      <c r="M31" s="163">
        <f t="shared" si="19"/>
        <v>0</v>
      </c>
      <c r="N31" s="164"/>
    </row>
    <row r="32" spans="1:14" s="30" customFormat="1" ht="27.9" customHeight="1">
      <c r="A32" s="171" t="s">
        <v>97</v>
      </c>
      <c r="B32" s="166"/>
      <c r="C32" s="167"/>
      <c r="D32" s="167"/>
      <c r="E32" s="167"/>
      <c r="F32" s="167"/>
      <c r="G32" s="167"/>
      <c r="H32" s="167"/>
      <c r="I32" s="167"/>
      <c r="J32" s="167"/>
      <c r="K32" s="167"/>
      <c r="L32" s="168"/>
      <c r="M32" s="163">
        <f t="shared" si="19"/>
        <v>0</v>
      </c>
      <c r="N32" s="164"/>
    </row>
    <row r="33" spans="1:14" ht="27.9" customHeight="1">
      <c r="A33" s="253" t="s">
        <v>155</v>
      </c>
      <c r="B33" s="166"/>
      <c r="C33" s="167"/>
      <c r="D33" s="167"/>
      <c r="E33" s="167"/>
      <c r="F33" s="167"/>
      <c r="G33" s="167"/>
      <c r="H33" s="167"/>
      <c r="I33" s="167"/>
      <c r="J33" s="167"/>
      <c r="K33" s="167"/>
      <c r="L33" s="168"/>
      <c r="M33" s="163">
        <f t="shared" si="19"/>
        <v>0</v>
      </c>
      <c r="N33" s="164"/>
    </row>
    <row r="34" spans="1:14" ht="27.9" customHeight="1">
      <c r="A34" s="165"/>
      <c r="B34" s="166"/>
      <c r="C34" s="167"/>
      <c r="D34" s="167"/>
      <c r="E34" s="167"/>
      <c r="F34" s="167"/>
      <c r="G34" s="167"/>
      <c r="H34" s="167"/>
      <c r="I34" s="167"/>
      <c r="J34" s="167"/>
      <c r="K34" s="167"/>
      <c r="L34" s="168"/>
      <c r="M34" s="169"/>
      <c r="N34" s="164"/>
    </row>
    <row r="35" spans="1:14" s="30" customFormat="1" ht="27.9" customHeight="1">
      <c r="A35" s="173" t="s">
        <v>48</v>
      </c>
      <c r="B35" s="166"/>
      <c r="C35" s="167"/>
      <c r="D35" s="167"/>
      <c r="E35" s="167"/>
      <c r="F35" s="167"/>
      <c r="G35" s="167"/>
      <c r="H35" s="167"/>
      <c r="I35" s="167"/>
      <c r="J35" s="167"/>
      <c r="K35" s="167"/>
      <c r="L35" s="168"/>
      <c r="M35" s="163">
        <f>SUM(B35:L35)</f>
        <v>0</v>
      </c>
      <c r="N35" s="164"/>
    </row>
    <row r="36" spans="1:14" s="30" customFormat="1" ht="60" customHeight="1">
      <c r="A36" s="174"/>
      <c r="B36" s="175" t="str">
        <f t="shared" ref="B36:L36" si="20">IF(B35="","",IF(B35&gt;B58,"精算額が予算額を超えています。",IF(B35&gt;B11*0.3,"直接経費の30％を超えています。",B35/B11)))</f>
        <v/>
      </c>
      <c r="C36" s="175" t="str">
        <f t="shared" si="20"/>
        <v/>
      </c>
      <c r="D36" s="175" t="str">
        <f t="shared" si="20"/>
        <v/>
      </c>
      <c r="E36" s="175" t="str">
        <f t="shared" si="20"/>
        <v/>
      </c>
      <c r="F36" s="175" t="str">
        <f t="shared" si="20"/>
        <v/>
      </c>
      <c r="G36" s="175" t="str">
        <f t="shared" si="20"/>
        <v/>
      </c>
      <c r="H36" s="175" t="str">
        <f t="shared" si="20"/>
        <v/>
      </c>
      <c r="I36" s="175" t="str">
        <f t="shared" si="20"/>
        <v/>
      </c>
      <c r="J36" s="175" t="str">
        <f t="shared" si="20"/>
        <v/>
      </c>
      <c r="K36" s="175" t="str">
        <f t="shared" si="20"/>
        <v/>
      </c>
      <c r="L36" s="175" t="str">
        <f t="shared" si="20"/>
        <v/>
      </c>
      <c r="M36" s="212"/>
      <c r="N36" s="164"/>
    </row>
    <row r="37" spans="1:14" s="30" customFormat="1" ht="27.9" customHeight="1">
      <c r="A37" s="177" t="str">
        <f>IF($B$3="有","一般管理経費","")</f>
        <v/>
      </c>
      <c r="B37" s="166"/>
      <c r="C37" s="167"/>
      <c r="D37" s="167"/>
      <c r="E37" s="167"/>
      <c r="F37" s="167"/>
      <c r="G37" s="167"/>
      <c r="H37" s="167"/>
      <c r="I37" s="167"/>
      <c r="J37" s="167"/>
      <c r="K37" s="167"/>
      <c r="L37" s="168"/>
      <c r="M37" s="163" t="str">
        <f>IF(A38="","",SUM(B37:L37))</f>
        <v/>
      </c>
      <c r="N37" s="164"/>
    </row>
    <row r="38" spans="1:14" ht="60" customHeight="1">
      <c r="A38" s="174"/>
      <c r="B38" s="178" t="str">
        <f>IF(AND($A$37="",B37&lt;&gt;""),"研究管理運営機関の設置「有」が選択されていませんので、金額の入力はできません。",IF(B37&gt;B60,"精算額が予算額を超えています。",IF(B37="","",IF(B37&gt;B11*0.15,"直接経費の15％を超えています。",B37/B11))))</f>
        <v/>
      </c>
      <c r="C38" s="179" t="str">
        <f t="shared" ref="C38:L38" si="21">IF(AND($A$37="",C37&lt;&gt;""),"研究管理運営機関の設置「有」が選択されていませんので、金額の入力はできません。",IF(C37&gt;C60,"精算額が予算額を超えています。",IF(C37="","",IF(C37&gt;C11*0.15,"直接経費の15％を超えています。",C37/C11))))</f>
        <v/>
      </c>
      <c r="D38" s="179" t="str">
        <f t="shared" si="21"/>
        <v/>
      </c>
      <c r="E38" s="179" t="str">
        <f t="shared" si="21"/>
        <v/>
      </c>
      <c r="F38" s="179" t="str">
        <f t="shared" si="21"/>
        <v/>
      </c>
      <c r="G38" s="179" t="str">
        <f t="shared" si="21"/>
        <v/>
      </c>
      <c r="H38" s="179" t="str">
        <f t="shared" si="21"/>
        <v/>
      </c>
      <c r="I38" s="179" t="str">
        <f t="shared" si="21"/>
        <v/>
      </c>
      <c r="J38" s="179" t="str">
        <f t="shared" si="21"/>
        <v/>
      </c>
      <c r="K38" s="179" t="str">
        <f t="shared" si="21"/>
        <v/>
      </c>
      <c r="L38" s="176" t="str">
        <f t="shared" si="21"/>
        <v/>
      </c>
      <c r="M38" s="213"/>
      <c r="N38" s="164"/>
    </row>
    <row r="39" spans="1:14" ht="27.9" customHeight="1">
      <c r="A39" s="173" t="s">
        <v>77</v>
      </c>
      <c r="B39" s="160">
        <f>B37+B35+B11</f>
        <v>0</v>
      </c>
      <c r="C39" s="161">
        <f t="shared" ref="C39:L39" si="22">C37+C35+C11</f>
        <v>0</v>
      </c>
      <c r="D39" s="161">
        <f t="shared" si="22"/>
        <v>0</v>
      </c>
      <c r="E39" s="161">
        <f t="shared" si="22"/>
        <v>0</v>
      </c>
      <c r="F39" s="161">
        <f t="shared" si="22"/>
        <v>0</v>
      </c>
      <c r="G39" s="161">
        <f t="shared" si="22"/>
        <v>0</v>
      </c>
      <c r="H39" s="161">
        <f t="shared" si="22"/>
        <v>0</v>
      </c>
      <c r="I39" s="161">
        <f t="shared" si="22"/>
        <v>0</v>
      </c>
      <c r="J39" s="161">
        <f t="shared" si="22"/>
        <v>0</v>
      </c>
      <c r="K39" s="161">
        <f t="shared" si="22"/>
        <v>0</v>
      </c>
      <c r="L39" s="162">
        <f t="shared" si="22"/>
        <v>0</v>
      </c>
      <c r="M39" s="180">
        <f>SUM(B39:L39)</f>
        <v>0</v>
      </c>
      <c r="N39" s="164"/>
    </row>
    <row r="40" spans="1:14" ht="27.9" customHeight="1">
      <c r="A40" s="181"/>
      <c r="B40" s="182"/>
      <c r="C40" s="183"/>
      <c r="D40" s="183"/>
      <c r="E40" s="183"/>
      <c r="F40" s="183"/>
      <c r="G40" s="183"/>
      <c r="H40" s="183"/>
      <c r="I40" s="183"/>
      <c r="J40" s="183"/>
      <c r="K40" s="183"/>
      <c r="L40" s="184"/>
      <c r="M40" s="181"/>
      <c r="N40" s="185"/>
    </row>
    <row r="41" spans="1:14" ht="27.9" customHeight="1">
      <c r="A41" s="181" t="s">
        <v>59</v>
      </c>
      <c r="B41" s="257">
        <f>IF($M$46&gt;0,IF(B39-B47&lt;=0,0,B39-B47),IF(B39-B62&lt;=0,0,B39-B62))</f>
        <v>0</v>
      </c>
      <c r="C41" s="258">
        <f t="shared" ref="C41:L41" si="23">IF($M$47&gt;0,IF(C39-C47&lt;=0,0,C39-C47),IF(C39-C62&lt;=0,0,C39-C62))</f>
        <v>0</v>
      </c>
      <c r="D41" s="258">
        <f t="shared" si="23"/>
        <v>0</v>
      </c>
      <c r="E41" s="258">
        <f t="shared" si="23"/>
        <v>0</v>
      </c>
      <c r="F41" s="258">
        <f t="shared" si="23"/>
        <v>0</v>
      </c>
      <c r="G41" s="258">
        <f t="shared" si="23"/>
        <v>0</v>
      </c>
      <c r="H41" s="258">
        <f t="shared" si="23"/>
        <v>0</v>
      </c>
      <c r="I41" s="258">
        <f t="shared" si="23"/>
        <v>0</v>
      </c>
      <c r="J41" s="258">
        <f t="shared" si="23"/>
        <v>0</v>
      </c>
      <c r="K41" s="258">
        <f t="shared" si="23"/>
        <v>0</v>
      </c>
      <c r="L41" s="259">
        <f t="shared" si="23"/>
        <v>0</v>
      </c>
      <c r="M41" s="180">
        <f>SUM(B41:L41)</f>
        <v>0</v>
      </c>
      <c r="N41" s="185"/>
    </row>
    <row r="42" spans="1:14" ht="27.9" customHeight="1">
      <c r="A42" s="181"/>
      <c r="B42" s="182"/>
      <c r="C42" s="183"/>
      <c r="D42" s="183"/>
      <c r="E42" s="183"/>
      <c r="F42" s="183"/>
      <c r="G42" s="183"/>
      <c r="H42" s="183"/>
      <c r="I42" s="183"/>
      <c r="J42" s="183"/>
      <c r="K42" s="183"/>
      <c r="L42" s="184"/>
      <c r="M42" s="181"/>
      <c r="N42" s="185"/>
    </row>
    <row r="43" spans="1:14" ht="27.9" customHeight="1" thickBot="1">
      <c r="A43" s="186" t="s">
        <v>41</v>
      </c>
      <c r="B43" s="187">
        <f>B39-B41</f>
        <v>0</v>
      </c>
      <c r="C43" s="188">
        <f>C39-C41</f>
        <v>0</v>
      </c>
      <c r="D43" s="188">
        <f t="shared" ref="D43:F43" si="24">D39-D41</f>
        <v>0</v>
      </c>
      <c r="E43" s="188">
        <f t="shared" si="24"/>
        <v>0</v>
      </c>
      <c r="F43" s="188">
        <f t="shared" si="24"/>
        <v>0</v>
      </c>
      <c r="G43" s="188">
        <f t="shared" ref="G43:L43" si="25">G39-G41</f>
        <v>0</v>
      </c>
      <c r="H43" s="188">
        <f t="shared" si="25"/>
        <v>0</v>
      </c>
      <c r="I43" s="188">
        <f t="shared" ref="I43" si="26">I39-I41</f>
        <v>0</v>
      </c>
      <c r="J43" s="188">
        <f t="shared" ref="J43" si="27">J39-J41</f>
        <v>0</v>
      </c>
      <c r="K43" s="188">
        <f t="shared" si="25"/>
        <v>0</v>
      </c>
      <c r="L43" s="189">
        <f t="shared" si="25"/>
        <v>0</v>
      </c>
      <c r="M43" s="190">
        <f>SUM(B43:L43)</f>
        <v>0</v>
      </c>
      <c r="N43" s="191"/>
    </row>
    <row r="44" spans="1:14" ht="39.9" customHeight="1">
      <c r="A44" s="192"/>
      <c r="B44" s="252"/>
      <c r="C44" s="252"/>
      <c r="D44" s="252"/>
      <c r="E44" s="252"/>
      <c r="F44" s="252"/>
      <c r="G44" s="252"/>
      <c r="H44" s="252"/>
      <c r="I44" s="252"/>
      <c r="J44" s="252"/>
      <c r="K44" s="252"/>
      <c r="L44" s="252"/>
      <c r="M44" s="252"/>
      <c r="N44" s="193"/>
    </row>
    <row r="45" spans="1:14" ht="27.9" customHeight="1" thickBot="1">
      <c r="A45" s="308" t="s">
        <v>182</v>
      </c>
      <c r="B45" s="309"/>
      <c r="C45" s="309"/>
      <c r="D45" s="309"/>
      <c r="E45" s="309"/>
      <c r="F45" s="309"/>
      <c r="G45" s="309"/>
      <c r="H45" s="309"/>
      <c r="I45" s="309"/>
      <c r="J45" s="309"/>
      <c r="K45" s="309"/>
      <c r="L45" s="309"/>
      <c r="M45" s="309"/>
      <c r="N45" s="310"/>
    </row>
    <row r="46" spans="1:14" ht="56.25" customHeight="1">
      <c r="A46" s="303" t="s">
        <v>190</v>
      </c>
      <c r="B46" s="304"/>
      <c r="C46" s="304"/>
      <c r="D46" s="304"/>
      <c r="E46" s="304"/>
      <c r="F46" s="304"/>
      <c r="G46" s="304"/>
      <c r="H46" s="304"/>
      <c r="I46" s="304"/>
      <c r="J46" s="304"/>
      <c r="K46" s="304"/>
      <c r="L46" s="304"/>
      <c r="M46" s="305">
        <f t="shared" ref="M46:M48" si="28">SUM(B46:L46)</f>
        <v>0</v>
      </c>
      <c r="N46" s="306"/>
    </row>
    <row r="47" spans="1:14" ht="27.9" customHeight="1">
      <c r="A47" s="269" t="s">
        <v>168</v>
      </c>
      <c r="B47" s="256">
        <f>B62-B46</f>
        <v>0</v>
      </c>
      <c r="C47" s="256">
        <f t="shared" ref="C47:L47" si="29">C62-C46</f>
        <v>0</v>
      </c>
      <c r="D47" s="256">
        <f t="shared" si="29"/>
        <v>0</v>
      </c>
      <c r="E47" s="256">
        <f t="shared" si="29"/>
        <v>0</v>
      </c>
      <c r="F47" s="256">
        <f t="shared" si="29"/>
        <v>0</v>
      </c>
      <c r="G47" s="256">
        <f t="shared" si="29"/>
        <v>0</v>
      </c>
      <c r="H47" s="256">
        <f t="shared" si="29"/>
        <v>0</v>
      </c>
      <c r="I47" s="256">
        <f t="shared" si="29"/>
        <v>0</v>
      </c>
      <c r="J47" s="256">
        <f t="shared" si="29"/>
        <v>0</v>
      </c>
      <c r="K47" s="256">
        <f t="shared" si="29"/>
        <v>0</v>
      </c>
      <c r="L47" s="256">
        <f t="shared" si="29"/>
        <v>0</v>
      </c>
      <c r="M47" s="256">
        <f t="shared" si="28"/>
        <v>0</v>
      </c>
      <c r="N47" s="261"/>
    </row>
    <row r="48" spans="1:14" ht="27.9" customHeight="1" thickBot="1">
      <c r="A48" s="270" t="s">
        <v>167</v>
      </c>
      <c r="B48" s="262">
        <f>IF(B47-B43&lt;0,0,B47-B43)</f>
        <v>0</v>
      </c>
      <c r="C48" s="262">
        <f t="shared" ref="C48:L48" si="30">IF(C47-C43&lt;0,0,C47-C43)</f>
        <v>0</v>
      </c>
      <c r="D48" s="262">
        <f t="shared" si="30"/>
        <v>0</v>
      </c>
      <c r="E48" s="262">
        <f t="shared" si="30"/>
        <v>0</v>
      </c>
      <c r="F48" s="262">
        <f t="shared" si="30"/>
        <v>0</v>
      </c>
      <c r="G48" s="262">
        <f t="shared" si="30"/>
        <v>0</v>
      </c>
      <c r="H48" s="262">
        <f t="shared" si="30"/>
        <v>0</v>
      </c>
      <c r="I48" s="262">
        <f t="shared" si="30"/>
        <v>0</v>
      </c>
      <c r="J48" s="262">
        <f t="shared" si="30"/>
        <v>0</v>
      </c>
      <c r="K48" s="262">
        <f t="shared" si="30"/>
        <v>0</v>
      </c>
      <c r="L48" s="262">
        <f t="shared" si="30"/>
        <v>0</v>
      </c>
      <c r="M48" s="262">
        <f t="shared" si="28"/>
        <v>0</v>
      </c>
      <c r="N48" s="263"/>
    </row>
    <row r="49" spans="1:14" ht="45" customHeight="1">
      <c r="A49" s="30"/>
      <c r="B49" s="30"/>
      <c r="C49" s="30"/>
      <c r="D49" s="30"/>
      <c r="E49" s="30"/>
      <c r="F49" s="30"/>
      <c r="G49" s="30"/>
      <c r="H49" s="30"/>
      <c r="I49" s="30"/>
      <c r="J49" s="30"/>
      <c r="K49" s="30"/>
      <c r="L49" s="30"/>
      <c r="M49" s="150"/>
      <c r="N49" s="30"/>
    </row>
    <row r="50" spans="1:14" ht="27.9" customHeight="1" thickBot="1">
      <c r="A50" s="308" t="s">
        <v>183</v>
      </c>
      <c r="B50" s="310"/>
      <c r="C50" s="310"/>
      <c r="D50" s="310"/>
      <c r="E50" s="310"/>
      <c r="F50" s="310"/>
      <c r="G50" s="310"/>
      <c r="H50" s="310"/>
      <c r="I50" s="310"/>
      <c r="J50" s="310"/>
      <c r="K50" s="310"/>
      <c r="L50" s="310"/>
      <c r="M50" s="310"/>
      <c r="N50" s="310"/>
    </row>
    <row r="51" spans="1:14" ht="65.25" customHeight="1">
      <c r="A51" s="194" t="str">
        <f>A10</f>
        <v>費目、細目/構成員名</v>
      </c>
      <c r="B51" s="370" t="str">
        <f t="shared" ref="B51:L51" si="31">IF(B10="","",B10)</f>
        <v/>
      </c>
      <c r="C51" s="195" t="str">
        <f t="shared" si="31"/>
        <v/>
      </c>
      <c r="D51" s="195" t="str">
        <f t="shared" si="31"/>
        <v/>
      </c>
      <c r="E51" s="195" t="str">
        <f t="shared" si="31"/>
        <v/>
      </c>
      <c r="F51" s="195" t="str">
        <f t="shared" si="31"/>
        <v/>
      </c>
      <c r="G51" s="195" t="str">
        <f t="shared" si="31"/>
        <v/>
      </c>
      <c r="H51" s="195" t="str">
        <f t="shared" si="31"/>
        <v/>
      </c>
      <c r="I51" s="195" t="str">
        <f t="shared" si="31"/>
        <v/>
      </c>
      <c r="J51" s="195" t="str">
        <f t="shared" si="31"/>
        <v/>
      </c>
      <c r="K51" s="195" t="str">
        <f t="shared" si="31"/>
        <v/>
      </c>
      <c r="L51" s="371" t="str">
        <f t="shared" si="31"/>
        <v/>
      </c>
      <c r="M51" s="196" t="s">
        <v>56</v>
      </c>
      <c r="N51" s="201" t="s">
        <v>57</v>
      </c>
    </row>
    <row r="52" spans="1:14" ht="27.9" customHeight="1">
      <c r="A52" s="159" t="s">
        <v>58</v>
      </c>
      <c r="B52" s="369">
        <f t="shared" ref="B52:L52" si="32">SUM(B53:B57)</f>
        <v>0</v>
      </c>
      <c r="C52" s="161">
        <f t="shared" si="32"/>
        <v>0</v>
      </c>
      <c r="D52" s="161">
        <f t="shared" si="32"/>
        <v>0</v>
      </c>
      <c r="E52" s="161">
        <f t="shared" si="32"/>
        <v>0</v>
      </c>
      <c r="F52" s="161">
        <f t="shared" si="32"/>
        <v>0</v>
      </c>
      <c r="G52" s="161">
        <f t="shared" si="32"/>
        <v>0</v>
      </c>
      <c r="H52" s="161">
        <f t="shared" si="32"/>
        <v>0</v>
      </c>
      <c r="I52" s="161">
        <f t="shared" si="32"/>
        <v>0</v>
      </c>
      <c r="J52" s="161">
        <f t="shared" si="32"/>
        <v>0</v>
      </c>
      <c r="K52" s="161">
        <f t="shared" si="32"/>
        <v>0</v>
      </c>
      <c r="L52" s="372">
        <f t="shared" si="32"/>
        <v>0</v>
      </c>
      <c r="M52" s="163">
        <f>SUM(B52:L52)</f>
        <v>0</v>
      </c>
      <c r="N52" s="164"/>
    </row>
    <row r="53" spans="1:14" ht="27.9" customHeight="1">
      <c r="A53" s="171" t="s">
        <v>60</v>
      </c>
      <c r="B53" s="373"/>
      <c r="C53" s="167"/>
      <c r="D53" s="167"/>
      <c r="E53" s="167"/>
      <c r="F53" s="167"/>
      <c r="G53" s="167"/>
      <c r="H53" s="167"/>
      <c r="I53" s="167"/>
      <c r="J53" s="167"/>
      <c r="K53" s="167"/>
      <c r="L53" s="374"/>
      <c r="M53" s="163">
        <f>SUM(B53:L53)</f>
        <v>0</v>
      </c>
      <c r="N53" s="164"/>
    </row>
    <row r="54" spans="1:14" ht="27.9" customHeight="1">
      <c r="A54" s="171" t="s">
        <v>61</v>
      </c>
      <c r="B54" s="373"/>
      <c r="C54" s="167"/>
      <c r="D54" s="167"/>
      <c r="E54" s="167"/>
      <c r="F54" s="167"/>
      <c r="G54" s="167"/>
      <c r="H54" s="167"/>
      <c r="I54" s="167"/>
      <c r="J54" s="167"/>
      <c r="K54" s="167"/>
      <c r="L54" s="374"/>
      <c r="M54" s="163">
        <f>SUM(B54:L54)</f>
        <v>0</v>
      </c>
      <c r="N54" s="164"/>
    </row>
    <row r="55" spans="1:14" ht="27.9" customHeight="1">
      <c r="A55" s="171" t="s">
        <v>66</v>
      </c>
      <c r="B55" s="373"/>
      <c r="C55" s="167"/>
      <c r="D55" s="167"/>
      <c r="E55" s="167"/>
      <c r="F55" s="167"/>
      <c r="G55" s="167"/>
      <c r="H55" s="167"/>
      <c r="I55" s="167"/>
      <c r="J55" s="167"/>
      <c r="K55" s="167"/>
      <c r="L55" s="374"/>
      <c r="M55" s="163">
        <f>SUM(B55:L55)</f>
        <v>0</v>
      </c>
      <c r="N55" s="164"/>
    </row>
    <row r="56" spans="1:14" ht="27.9" customHeight="1">
      <c r="A56" s="171" t="s">
        <v>67</v>
      </c>
      <c r="B56" s="373"/>
      <c r="C56" s="167"/>
      <c r="D56" s="167"/>
      <c r="E56" s="167"/>
      <c r="F56" s="167"/>
      <c r="G56" s="167"/>
      <c r="H56" s="167"/>
      <c r="I56" s="167"/>
      <c r="J56" s="167"/>
      <c r="K56" s="167"/>
      <c r="L56" s="374"/>
      <c r="M56" s="163">
        <f>SUM(B56:L56)</f>
        <v>0</v>
      </c>
      <c r="N56" s="164"/>
    </row>
    <row r="57" spans="1:14" ht="27.9" customHeight="1">
      <c r="A57" s="165"/>
      <c r="B57" s="373"/>
      <c r="C57" s="167"/>
      <c r="D57" s="167"/>
      <c r="E57" s="167"/>
      <c r="F57" s="167"/>
      <c r="G57" s="167"/>
      <c r="H57" s="167"/>
      <c r="I57" s="167"/>
      <c r="J57" s="167"/>
      <c r="K57" s="167"/>
      <c r="L57" s="374"/>
      <c r="M57" s="169"/>
      <c r="N57" s="164"/>
    </row>
    <row r="58" spans="1:14" ht="27.9" customHeight="1">
      <c r="A58" s="173" t="s">
        <v>48</v>
      </c>
      <c r="B58" s="373"/>
      <c r="C58" s="167"/>
      <c r="D58" s="167"/>
      <c r="E58" s="167"/>
      <c r="F58" s="167"/>
      <c r="G58" s="167"/>
      <c r="H58" s="167"/>
      <c r="I58" s="167"/>
      <c r="J58" s="167"/>
      <c r="K58" s="167"/>
      <c r="L58" s="374"/>
      <c r="M58" s="163">
        <f>SUM(B58:L58)</f>
        <v>0</v>
      </c>
      <c r="N58" s="164"/>
    </row>
    <row r="59" spans="1:14" s="367" customFormat="1" ht="60" customHeight="1">
      <c r="A59" s="366"/>
      <c r="B59" s="375" t="str">
        <f>IF(OR(B58="",B58=0),"",IF(B58&gt;B52*0.3,"予算額をご確認ください。直接経費の30％を超えています。",B58/B52))</f>
        <v/>
      </c>
      <c r="C59" s="379" t="str">
        <f t="shared" ref="C59:L59" si="33">IF(OR(C58="",C58=0),"",IF(C58&gt;C52*0.3,"予算額をご確認ください。直接経費の30％を超えています。",C58/C52))</f>
        <v/>
      </c>
      <c r="D59" s="379" t="str">
        <f>IF(OR(D58="",D58=0),"",IF(D58&gt;D52*0.3,"予算額をご確認ください。直接経費の30％を超えています。",D58/D52))</f>
        <v/>
      </c>
      <c r="E59" s="379" t="str">
        <f t="shared" ref="E59" si="34">IF(OR(E58="",E58=0),"",IF(E58&gt;E52*0.3,"予算額をご確認ください。直接経費の30％を超えています。",E58/E52))</f>
        <v/>
      </c>
      <c r="F59" s="379" t="str">
        <f t="shared" ref="F59" si="35">IF(OR(F58="",F58=0),"",IF(F58&gt;F52*0.3,"予算額をご確認ください。直接経費の30％を超えています。",F58/F52))</f>
        <v/>
      </c>
      <c r="G59" s="379" t="str">
        <f t="shared" ref="G59" si="36">IF(OR(G58="",G58=0),"",IF(G58&gt;G52*0.3,"予算額をご確認ください。直接経費の30％を超えています。",G58/G52))</f>
        <v/>
      </c>
      <c r="H59" s="379" t="str">
        <f t="shared" ref="H59" si="37">IF(OR(H58="",H58=0),"",IF(H58&gt;H52*0.3,"予算額をご確認ください。直接経費の30％を超えています。",H58/H52))</f>
        <v/>
      </c>
      <c r="I59" s="379" t="str">
        <f t="shared" ref="I59" si="38">IF(OR(I58="",I58=0),"",IF(I58&gt;I52*0.3,"予算額をご確認ください。直接経費の30％を超えています。",I58/I52))</f>
        <v/>
      </c>
      <c r="J59" s="379" t="str">
        <f t="shared" ref="J59" si="39">IF(OR(J58="",J58=0),"",IF(J58&gt;J52*0.3,"予算額をご確認ください。直接経費の30％を超えています。",J58/J52))</f>
        <v/>
      </c>
      <c r="K59" s="379" t="str">
        <f t="shared" ref="K59" si="40">IF(OR(K58="",K58=0),"",IF(K58&gt;K52*0.3,"予算額をご確認ください。直接経費の30％を超えています。",K58/K52))</f>
        <v/>
      </c>
      <c r="L59" s="376" t="str">
        <f t="shared" si="33"/>
        <v/>
      </c>
      <c r="M59" s="380"/>
      <c r="N59" s="368"/>
    </row>
    <row r="60" spans="1:14" ht="27.9" customHeight="1">
      <c r="A60" s="197" t="str">
        <f>IF($B$3="有","一般管理経費","")</f>
        <v/>
      </c>
      <c r="B60" s="373"/>
      <c r="C60" s="167"/>
      <c r="D60" s="167"/>
      <c r="E60" s="167"/>
      <c r="F60" s="167"/>
      <c r="G60" s="167"/>
      <c r="H60" s="167"/>
      <c r="I60" s="167"/>
      <c r="J60" s="167"/>
      <c r="K60" s="167"/>
      <c r="L60" s="374"/>
      <c r="M60" s="163" t="str">
        <f>IF(A37="","",SUM(B60:L60))</f>
        <v/>
      </c>
      <c r="N60" s="164"/>
    </row>
    <row r="61" spans="1:14" ht="60" customHeight="1">
      <c r="A61" s="174"/>
      <c r="B61" s="369" t="str">
        <f>IF(AND($A$37="",B60&lt;&gt;""),"研究管理運営機関の設置「有」が選択されていませんので、金額の入力はできません。","")</f>
        <v/>
      </c>
      <c r="C61" s="161" t="str">
        <f t="shared" ref="C61:L61" si="41">IF(AND($A$37="",C60&lt;&gt;""),"研究管理運営機関の設置「有」が選択されていませんので、金額の入力はできません。","")</f>
        <v/>
      </c>
      <c r="D61" s="161" t="str">
        <f t="shared" si="41"/>
        <v/>
      </c>
      <c r="E61" s="161" t="str">
        <f t="shared" si="41"/>
        <v/>
      </c>
      <c r="F61" s="161" t="str">
        <f t="shared" si="41"/>
        <v/>
      </c>
      <c r="G61" s="161" t="str">
        <f t="shared" si="41"/>
        <v/>
      </c>
      <c r="H61" s="161" t="str">
        <f t="shared" si="41"/>
        <v/>
      </c>
      <c r="I61" s="161" t="str">
        <f t="shared" si="41"/>
        <v/>
      </c>
      <c r="J61" s="161" t="str">
        <f t="shared" si="41"/>
        <v/>
      </c>
      <c r="K61" s="161" t="str">
        <f t="shared" si="41"/>
        <v/>
      </c>
      <c r="L61" s="372" t="str">
        <f t="shared" si="41"/>
        <v/>
      </c>
      <c r="M61" s="214"/>
      <c r="N61" s="164"/>
    </row>
    <row r="62" spans="1:14" ht="27.9" customHeight="1" thickBot="1">
      <c r="A62" s="198" t="s">
        <v>78</v>
      </c>
      <c r="B62" s="377">
        <f>B52+B58+B60</f>
        <v>0</v>
      </c>
      <c r="C62" s="199">
        <f t="shared" ref="C62:L62" si="42">C52+C58+C60</f>
        <v>0</v>
      </c>
      <c r="D62" s="199">
        <f t="shared" si="42"/>
        <v>0</v>
      </c>
      <c r="E62" s="199">
        <f t="shared" si="42"/>
        <v>0</v>
      </c>
      <c r="F62" s="199">
        <f t="shared" si="42"/>
        <v>0</v>
      </c>
      <c r="G62" s="199">
        <f t="shared" si="42"/>
        <v>0</v>
      </c>
      <c r="H62" s="199">
        <f t="shared" si="42"/>
        <v>0</v>
      </c>
      <c r="I62" s="199">
        <f t="shared" si="42"/>
        <v>0</v>
      </c>
      <c r="J62" s="199">
        <f t="shared" si="42"/>
        <v>0</v>
      </c>
      <c r="K62" s="199">
        <f t="shared" si="42"/>
        <v>0</v>
      </c>
      <c r="L62" s="378">
        <f t="shared" si="42"/>
        <v>0</v>
      </c>
      <c r="M62" s="200">
        <f>SUM(B62:L62)</f>
        <v>0</v>
      </c>
      <c r="N62" s="202"/>
    </row>
    <row r="63" spans="1:14">
      <c r="A63" s="30"/>
      <c r="B63" s="30"/>
      <c r="C63" s="30"/>
      <c r="D63" s="30"/>
      <c r="E63" s="30"/>
      <c r="F63" s="30"/>
      <c r="G63" s="30"/>
      <c r="H63" s="30"/>
      <c r="I63" s="30"/>
      <c r="J63" s="30"/>
      <c r="K63" s="30"/>
      <c r="L63" s="30"/>
      <c r="M63" s="30"/>
      <c r="N63" s="30"/>
    </row>
    <row r="64" spans="1:14">
      <c r="A64" s="30"/>
      <c r="B64" s="30"/>
      <c r="C64" s="30"/>
      <c r="D64" s="30"/>
      <c r="E64" s="30"/>
      <c r="F64" s="30"/>
      <c r="G64" s="30"/>
      <c r="H64" s="30"/>
      <c r="I64" s="30"/>
      <c r="J64" s="30"/>
      <c r="K64" s="30"/>
      <c r="L64" s="30"/>
      <c r="M64" s="30"/>
      <c r="N64" s="30"/>
    </row>
    <row r="65" spans="1:14">
      <c r="A65" s="30"/>
      <c r="B65" s="30"/>
      <c r="C65" s="30"/>
      <c r="D65" s="30"/>
      <c r="E65" s="30"/>
      <c r="F65" s="30"/>
      <c r="G65" s="30"/>
      <c r="H65" s="30"/>
      <c r="I65" s="30"/>
      <c r="J65" s="30"/>
      <c r="K65" s="30"/>
      <c r="L65" s="30"/>
      <c r="M65" s="30"/>
      <c r="N65" s="30"/>
    </row>
    <row r="66" spans="1:14">
      <c r="A66" s="30"/>
      <c r="B66" s="30"/>
      <c r="C66" s="30"/>
      <c r="D66" s="30"/>
      <c r="E66" s="30"/>
      <c r="F66" s="30"/>
      <c r="G66" s="30"/>
      <c r="H66" s="30"/>
      <c r="I66" s="30"/>
      <c r="J66" s="30"/>
      <c r="K66" s="30"/>
      <c r="L66" s="30"/>
      <c r="M66" s="30"/>
      <c r="N66" s="30"/>
    </row>
    <row r="67" spans="1:14">
      <c r="A67" s="30"/>
      <c r="B67" s="30"/>
      <c r="C67" s="30"/>
      <c r="D67" s="30"/>
      <c r="E67" s="30"/>
      <c r="F67" s="30"/>
      <c r="G67" s="30"/>
      <c r="H67" s="30"/>
      <c r="I67" s="30"/>
      <c r="J67" s="30"/>
      <c r="K67" s="30"/>
      <c r="L67" s="30"/>
      <c r="M67" s="30"/>
      <c r="N67" s="30"/>
    </row>
    <row r="68" spans="1:14">
      <c r="A68" s="30"/>
      <c r="B68" s="30"/>
      <c r="C68" s="30"/>
      <c r="D68" s="30"/>
      <c r="E68" s="30"/>
      <c r="F68" s="30"/>
      <c r="G68" s="30"/>
      <c r="H68" s="30"/>
      <c r="I68" s="30"/>
      <c r="J68" s="30"/>
      <c r="K68" s="30"/>
      <c r="L68" s="30"/>
      <c r="M68" s="30"/>
      <c r="N68" s="30"/>
    </row>
    <row r="69" spans="1:14">
      <c r="A69" s="30"/>
      <c r="B69" s="30"/>
      <c r="C69" s="30"/>
      <c r="D69" s="30"/>
      <c r="E69" s="30"/>
      <c r="F69" s="30"/>
      <c r="G69" s="30"/>
      <c r="H69" s="30"/>
      <c r="I69" s="30"/>
      <c r="J69" s="30"/>
      <c r="K69" s="30"/>
      <c r="L69" s="30"/>
      <c r="M69" s="30"/>
      <c r="N69" s="30"/>
    </row>
  </sheetData>
  <sheetProtection sheet="1" insertColumns="0" insertRows="0" deleteColumns="0" deleteRows="0"/>
  <mergeCells count="4">
    <mergeCell ref="B7:C7"/>
    <mergeCell ref="E7:F7"/>
    <mergeCell ref="B5:F5"/>
    <mergeCell ref="B6:F6"/>
  </mergeCells>
  <phoneticPr fontId="3"/>
  <conditionalFormatting sqref="B37:L38 B60:L61">
    <cfRule type="expression" dxfId="15" priority="71">
      <formula>AND($A$37="",B$37&lt;&gt;"")</formula>
    </cfRule>
  </conditionalFormatting>
  <conditionalFormatting sqref="C35:M36">
    <cfRule type="expression" dxfId="14" priority="15">
      <formula>C$35&gt;C$11*0.3</formula>
    </cfRule>
    <cfRule type="expression" dxfId="13" priority="17">
      <formula>C$35&gt;C$58</formula>
    </cfRule>
  </conditionalFormatting>
  <conditionalFormatting sqref="B37:M38">
    <cfRule type="expression" dxfId="12" priority="67">
      <formula>B$37&gt;B$11*0.15</formula>
    </cfRule>
    <cfRule type="expression" dxfId="11" priority="69">
      <formula>B$37&gt;B$60</formula>
    </cfRule>
  </conditionalFormatting>
  <conditionalFormatting sqref="B35">
    <cfRule type="expression" dxfId="10" priority="74">
      <formula>B$35&gt;B$11*0.3</formula>
    </cfRule>
    <cfRule type="expression" dxfId="9" priority="75">
      <formula>B$35&gt;#REF!</formula>
    </cfRule>
  </conditionalFormatting>
  <conditionalFormatting sqref="B58:N59">
    <cfRule type="expression" dxfId="8" priority="3">
      <formula>B$58&gt;B$52*0.3</formula>
    </cfRule>
  </conditionalFormatting>
  <conditionalFormatting sqref="B36">
    <cfRule type="expression" dxfId="1" priority="1">
      <formula>B$35&gt;B$11*0.3</formula>
    </cfRule>
    <cfRule type="expression" dxfId="0" priority="2">
      <formula>B$35&gt;B$58</formula>
    </cfRule>
  </conditionalFormatting>
  <dataValidations disablePrompts="1" count="3">
    <dataValidation type="list" allowBlank="1" showInputMessage="1" showErrorMessage="1" sqref="B3" xr:uid="{00000000-0002-0000-0100-000000000000}">
      <formula1>"有,無"</formula1>
    </dataValidation>
    <dataValidation imeMode="on" allowBlank="1" showInputMessage="1" showErrorMessage="1" sqref="B10:L10" xr:uid="{00000000-0002-0000-0100-000001000000}"/>
    <dataValidation type="list" allowBlank="1" showInputMessage="1" showErrorMessage="1" sqref="B4" xr:uid="{00000000-0002-0000-0100-000002000000}">
      <formula1>$A$96:$A$96</formula1>
    </dataValidation>
  </dataValidations>
  <pageMargins left="0.70866141732283472" right="0.70866141732283472" top="0.55118110236220474" bottom="0.55118110236220474" header="0.31496062992125984" footer="0.31496062992125984"/>
  <pageSetup paperSize="8" scale="57" fitToHeight="0" pageOrder="overThenDown" orientation="landscape" r:id="rId1"/>
  <headerFooter>
    <oddFooter>&amp;L&amp;F&amp;R&amp;P / &amp;N</oddFooter>
  </headerFooter>
  <rowBreaks count="1" manualBreakCount="1">
    <brk id="48" max="16383" man="1"/>
  </rowBreaks>
  <ignoredErrors>
    <ignoredError sqref="C52 E52:F52" formulaRange="1"/>
    <ignoredError sqref="B59:L59"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F05F8-3DC4-4CEC-A7A2-5333B1737766}">
  <sheetPr>
    <tabColor theme="0"/>
  </sheetPr>
  <dimension ref="A1:H50"/>
  <sheetViews>
    <sheetView zoomScale="80" zoomScaleNormal="80" workbookViewId="0"/>
  </sheetViews>
  <sheetFormatPr defaultColWidth="9" defaultRowHeight="12.6"/>
  <cols>
    <col min="1" max="1" width="13" style="334" customWidth="1"/>
    <col min="2" max="2" width="21.109375" style="334" customWidth="1"/>
    <col min="3" max="3" width="4.109375" style="334" customWidth="1"/>
    <col min="4" max="4" width="15.6640625" style="334" customWidth="1"/>
    <col min="5" max="5" width="27.21875" style="334" customWidth="1"/>
    <col min="6" max="6" width="17" style="334" customWidth="1"/>
    <col min="7" max="7" width="16.109375" style="334" customWidth="1"/>
    <col min="8" max="16384" width="9" style="334"/>
  </cols>
  <sheetData>
    <row r="1" spans="1:8" s="332" customFormat="1" ht="13.2">
      <c r="G1" s="275" t="str">
        <f>'経理様式2-2'!$I$1&amp;'経理様式2-2'!$J$1</f>
        <v>e-Rad課題ID(半角英数字)12345678</v>
      </c>
    </row>
    <row r="2" spans="1:8" ht="18" customHeight="1">
      <c r="A2" s="333" t="s">
        <v>195</v>
      </c>
      <c r="B2" s="443"/>
      <c r="C2" s="443"/>
      <c r="D2" s="443"/>
      <c r="E2" s="443"/>
      <c r="G2" s="335" t="s">
        <v>196</v>
      </c>
    </row>
    <row r="3" spans="1:8" ht="15.75" customHeight="1">
      <c r="G3" s="336"/>
    </row>
    <row r="4" spans="1:8" ht="15">
      <c r="A4" s="444" t="s">
        <v>197</v>
      </c>
      <c r="B4" s="444"/>
      <c r="C4" s="444"/>
      <c r="D4" s="444"/>
      <c r="E4" s="444"/>
      <c r="F4" s="444"/>
      <c r="G4" s="444"/>
    </row>
    <row r="5" spans="1:8" ht="13.2" thickBot="1"/>
    <row r="6" spans="1:8" s="340" customFormat="1" ht="62.25" customHeight="1" thickBot="1">
      <c r="A6" s="337" t="s">
        <v>198</v>
      </c>
      <c r="B6" s="338" t="s">
        <v>199</v>
      </c>
      <c r="C6" s="338" t="s">
        <v>200</v>
      </c>
      <c r="D6" s="338" t="s">
        <v>201</v>
      </c>
      <c r="E6" s="338" t="s">
        <v>202</v>
      </c>
      <c r="F6" s="338" t="s">
        <v>203</v>
      </c>
      <c r="G6" s="339" t="s">
        <v>204</v>
      </c>
    </row>
    <row r="7" spans="1:8" s="340" customFormat="1">
      <c r="A7" s="341" t="s">
        <v>205</v>
      </c>
      <c r="B7" s="342"/>
      <c r="C7" s="342"/>
      <c r="D7" s="342"/>
      <c r="E7" s="342"/>
      <c r="F7" s="342"/>
      <c r="G7" s="343"/>
    </row>
    <row r="8" spans="1:8" s="346" customFormat="1" ht="24" customHeight="1">
      <c r="A8" s="344" t="s">
        <v>206</v>
      </c>
      <c r="B8" s="344" t="s">
        <v>207</v>
      </c>
      <c r="C8" s="345" t="s">
        <v>208</v>
      </c>
      <c r="D8" s="344" t="s">
        <v>209</v>
      </c>
      <c r="E8" s="344" t="s">
        <v>210</v>
      </c>
      <c r="F8" s="344" t="s">
        <v>211</v>
      </c>
      <c r="G8" s="344" t="s">
        <v>220</v>
      </c>
    </row>
    <row r="9" spans="1:8" s="346" customFormat="1" ht="24" customHeight="1">
      <c r="A9" s="344" t="s">
        <v>206</v>
      </c>
      <c r="B9" s="344" t="s">
        <v>207</v>
      </c>
      <c r="C9" s="345" t="s">
        <v>208</v>
      </c>
      <c r="D9" s="344" t="s">
        <v>212</v>
      </c>
      <c r="E9" s="344" t="s">
        <v>213</v>
      </c>
      <c r="F9" s="344" t="s">
        <v>214</v>
      </c>
      <c r="G9" s="344" t="s">
        <v>221</v>
      </c>
    </row>
    <row r="10" spans="1:8" s="346" customFormat="1" ht="24" customHeight="1">
      <c r="A10" s="344" t="s">
        <v>206</v>
      </c>
      <c r="B10" s="344" t="s">
        <v>207</v>
      </c>
      <c r="C10" s="345" t="s">
        <v>208</v>
      </c>
      <c r="D10" s="344" t="s">
        <v>212</v>
      </c>
      <c r="E10" s="344" t="s">
        <v>213</v>
      </c>
      <c r="F10" s="344" t="s">
        <v>214</v>
      </c>
      <c r="G10" s="344" t="s">
        <v>222</v>
      </c>
    </row>
    <row r="11" spans="1:8" s="346" customFormat="1" ht="24" customHeight="1">
      <c r="A11" s="344" t="s">
        <v>206</v>
      </c>
      <c r="B11" s="344" t="s">
        <v>207</v>
      </c>
      <c r="C11" s="345" t="s">
        <v>208</v>
      </c>
      <c r="D11" s="344" t="s">
        <v>212</v>
      </c>
      <c r="E11" s="344" t="s">
        <v>213</v>
      </c>
      <c r="F11" s="344" t="s">
        <v>214</v>
      </c>
      <c r="G11" s="344" t="s">
        <v>223</v>
      </c>
    </row>
    <row r="12" spans="1:8" s="349" customFormat="1" ht="12">
      <c r="A12" s="347" t="s">
        <v>215</v>
      </c>
      <c r="B12" s="348"/>
      <c r="C12" s="348"/>
      <c r="D12" s="348"/>
      <c r="E12" s="348"/>
      <c r="F12" s="348"/>
    </row>
    <row r="13" spans="1:8" s="349" customFormat="1" ht="12">
      <c r="A13" s="347" t="s">
        <v>216</v>
      </c>
      <c r="B13" s="348"/>
      <c r="C13" s="348"/>
      <c r="D13" s="348"/>
      <c r="E13" s="348"/>
      <c r="F13" s="348"/>
    </row>
    <row r="14" spans="1:8" s="349" customFormat="1" ht="12">
      <c r="A14" s="347" t="s">
        <v>217</v>
      </c>
      <c r="B14" s="348"/>
      <c r="C14" s="348"/>
      <c r="D14" s="348"/>
      <c r="E14" s="348"/>
      <c r="F14" s="348"/>
    </row>
    <row r="15" spans="1:8" s="349" customFormat="1" ht="12">
      <c r="A15" s="347" t="s">
        <v>218</v>
      </c>
      <c r="B15" s="348"/>
      <c r="C15" s="348"/>
      <c r="D15" s="348"/>
      <c r="E15" s="348"/>
      <c r="F15" s="348"/>
    </row>
    <row r="16" spans="1:8" s="349" customFormat="1" ht="12">
      <c r="A16" s="347" t="s">
        <v>219</v>
      </c>
      <c r="B16" s="348"/>
      <c r="C16" s="348"/>
      <c r="D16" s="348"/>
      <c r="E16" s="348"/>
      <c r="F16" s="348"/>
      <c r="H16" s="350"/>
    </row>
    <row r="17" spans="1:8" s="349" customFormat="1" ht="44.25" customHeight="1">
      <c r="A17" s="445" t="s">
        <v>224</v>
      </c>
      <c r="B17" s="445"/>
      <c r="C17" s="445"/>
      <c r="D17" s="445"/>
      <c r="E17" s="445"/>
      <c r="F17" s="445"/>
      <c r="G17" s="445"/>
      <c r="H17" s="350"/>
    </row>
    <row r="18" spans="1:8" s="340" customFormat="1" ht="6" customHeight="1">
      <c r="A18" s="351"/>
      <c r="B18" s="342"/>
      <c r="C18" s="342"/>
      <c r="D18" s="342"/>
      <c r="E18" s="342"/>
      <c r="F18" s="342"/>
      <c r="G18" s="342"/>
    </row>
    <row r="19" spans="1:8" s="354" customFormat="1" ht="27" customHeight="1">
      <c r="A19" s="352"/>
      <c r="B19" s="352"/>
      <c r="C19" s="353"/>
      <c r="D19" s="352"/>
      <c r="E19" s="352"/>
      <c r="F19" s="352"/>
      <c r="G19" s="352"/>
    </row>
    <row r="20" spans="1:8" s="354" customFormat="1" ht="27" customHeight="1">
      <c r="A20" s="352"/>
      <c r="B20" s="352"/>
      <c r="C20" s="353"/>
      <c r="D20" s="352"/>
      <c r="E20" s="352"/>
      <c r="F20" s="352"/>
      <c r="G20" s="352"/>
    </row>
    <row r="21" spans="1:8" s="354" customFormat="1" ht="27" customHeight="1">
      <c r="A21" s="352"/>
      <c r="B21" s="352"/>
      <c r="C21" s="353"/>
      <c r="D21" s="352"/>
      <c r="E21" s="352"/>
      <c r="F21" s="352"/>
      <c r="G21" s="352"/>
    </row>
    <row r="22" spans="1:8" s="354" customFormat="1" ht="27" customHeight="1">
      <c r="A22" s="352"/>
      <c r="B22" s="352"/>
      <c r="C22" s="353"/>
      <c r="D22" s="352"/>
      <c r="E22" s="352"/>
      <c r="F22" s="352"/>
      <c r="G22" s="352"/>
    </row>
    <row r="23" spans="1:8" s="354" customFormat="1" ht="27" customHeight="1">
      <c r="A23" s="352"/>
      <c r="B23" s="352"/>
      <c r="C23" s="353"/>
      <c r="D23" s="352"/>
      <c r="E23" s="352"/>
      <c r="F23" s="352"/>
      <c r="G23" s="352"/>
    </row>
    <row r="24" spans="1:8" s="354" customFormat="1" ht="27" customHeight="1">
      <c r="A24" s="352"/>
      <c r="B24" s="352"/>
      <c r="C24" s="353"/>
      <c r="D24" s="352"/>
      <c r="E24" s="352"/>
      <c r="F24" s="352"/>
      <c r="G24" s="352"/>
    </row>
    <row r="25" spans="1:8" s="354" customFormat="1" ht="27" customHeight="1">
      <c r="A25" s="352"/>
      <c r="B25" s="352"/>
      <c r="C25" s="353"/>
      <c r="D25" s="352"/>
      <c r="E25" s="352"/>
      <c r="F25" s="352"/>
      <c r="G25" s="352"/>
    </row>
    <row r="26" spans="1:8" s="354" customFormat="1" ht="27" customHeight="1">
      <c r="A26" s="352"/>
      <c r="B26" s="352"/>
      <c r="C26" s="353"/>
      <c r="D26" s="352"/>
      <c r="E26" s="352"/>
      <c r="F26" s="352"/>
      <c r="G26" s="352"/>
    </row>
    <row r="27" spans="1:8" s="354" customFormat="1" ht="27" customHeight="1">
      <c r="A27" s="352"/>
      <c r="B27" s="352"/>
      <c r="C27" s="353"/>
      <c r="D27" s="352"/>
      <c r="E27" s="352"/>
      <c r="F27" s="352"/>
      <c r="G27" s="352"/>
    </row>
    <row r="28" spans="1:8" s="354" customFormat="1" ht="27" customHeight="1">
      <c r="A28" s="352"/>
      <c r="B28" s="352"/>
      <c r="C28" s="353"/>
      <c r="D28" s="352"/>
      <c r="E28" s="352"/>
      <c r="F28" s="352"/>
      <c r="G28" s="352"/>
    </row>
    <row r="29" spans="1:8" s="354" customFormat="1" ht="27" customHeight="1">
      <c r="A29" s="352"/>
      <c r="B29" s="352"/>
      <c r="C29" s="353"/>
      <c r="D29" s="352"/>
      <c r="E29" s="352"/>
      <c r="F29" s="352"/>
      <c r="G29" s="352"/>
    </row>
    <row r="30" spans="1:8" s="354" customFormat="1" ht="27" customHeight="1">
      <c r="A30" s="352"/>
      <c r="B30" s="352"/>
      <c r="C30" s="353"/>
      <c r="D30" s="352"/>
      <c r="E30" s="352"/>
      <c r="F30" s="352"/>
      <c r="G30" s="352"/>
    </row>
    <row r="31" spans="1:8" s="354" customFormat="1" ht="27" customHeight="1">
      <c r="A31" s="352"/>
      <c r="B31" s="352"/>
      <c r="C31" s="353"/>
      <c r="D31" s="352"/>
      <c r="E31" s="352"/>
      <c r="F31" s="352"/>
      <c r="G31" s="352"/>
    </row>
    <row r="32" spans="1:8" s="354" customFormat="1" ht="27" customHeight="1">
      <c r="A32" s="352"/>
      <c r="B32" s="352"/>
      <c r="C32" s="353"/>
      <c r="D32" s="352"/>
      <c r="E32" s="352"/>
      <c r="F32" s="352"/>
      <c r="G32" s="352"/>
    </row>
    <row r="33" spans="1:7" s="354" customFormat="1" ht="27" customHeight="1">
      <c r="A33" s="352"/>
      <c r="B33" s="352"/>
      <c r="C33" s="353"/>
      <c r="D33" s="352"/>
      <c r="E33" s="352"/>
      <c r="F33" s="352"/>
      <c r="G33" s="352"/>
    </row>
    <row r="34" spans="1:7" s="354" customFormat="1" ht="27" customHeight="1">
      <c r="A34" s="352"/>
      <c r="B34" s="352"/>
      <c r="C34" s="353"/>
      <c r="D34" s="352"/>
      <c r="E34" s="352"/>
      <c r="F34" s="352"/>
      <c r="G34" s="352"/>
    </row>
    <row r="35" spans="1:7" s="354" customFormat="1" ht="27" customHeight="1">
      <c r="A35" s="352"/>
      <c r="B35" s="352"/>
      <c r="C35" s="353"/>
      <c r="D35" s="352"/>
      <c r="E35" s="352"/>
      <c r="F35" s="352"/>
      <c r="G35" s="352"/>
    </row>
    <row r="36" spans="1:7" s="354" customFormat="1" ht="27" customHeight="1">
      <c r="A36" s="352"/>
      <c r="B36" s="352"/>
      <c r="C36" s="353"/>
      <c r="D36" s="352"/>
      <c r="E36" s="352"/>
      <c r="F36" s="352"/>
      <c r="G36" s="352"/>
    </row>
    <row r="37" spans="1:7" s="354" customFormat="1" ht="27" customHeight="1">
      <c r="A37" s="352"/>
      <c r="B37" s="352"/>
      <c r="C37" s="353"/>
      <c r="D37" s="352"/>
      <c r="E37" s="352"/>
      <c r="F37" s="352"/>
      <c r="G37" s="352"/>
    </row>
    <row r="38" spans="1:7" s="354" customFormat="1" ht="27" customHeight="1">
      <c r="A38" s="352"/>
      <c r="B38" s="352"/>
      <c r="C38" s="353"/>
      <c r="D38" s="352"/>
      <c r="E38" s="352"/>
      <c r="F38" s="352"/>
      <c r="G38" s="352"/>
    </row>
    <row r="39" spans="1:7" s="354" customFormat="1" ht="27" customHeight="1">
      <c r="A39" s="352"/>
      <c r="B39" s="352"/>
      <c r="C39" s="353"/>
      <c r="D39" s="352"/>
      <c r="E39" s="352"/>
      <c r="F39" s="352"/>
      <c r="G39" s="352"/>
    </row>
    <row r="40" spans="1:7" s="354" customFormat="1" ht="27" customHeight="1">
      <c r="A40" s="352"/>
      <c r="B40" s="352"/>
      <c r="C40" s="353"/>
      <c r="D40" s="352"/>
      <c r="E40" s="352"/>
      <c r="F40" s="352"/>
      <c r="G40" s="352"/>
    </row>
    <row r="41" spans="1:7" s="354" customFormat="1" ht="27" customHeight="1">
      <c r="A41" s="352"/>
      <c r="B41" s="352"/>
      <c r="C41" s="353"/>
      <c r="D41" s="352"/>
      <c r="E41" s="352"/>
      <c r="F41" s="352"/>
      <c r="G41" s="352"/>
    </row>
    <row r="42" spans="1:7" s="354" customFormat="1" ht="27" customHeight="1">
      <c r="A42" s="352"/>
      <c r="B42" s="352"/>
      <c r="C42" s="353"/>
      <c r="D42" s="352"/>
      <c r="E42" s="352"/>
      <c r="F42" s="352"/>
      <c r="G42" s="352"/>
    </row>
    <row r="43" spans="1:7" s="354" customFormat="1" ht="27" customHeight="1">
      <c r="A43" s="352"/>
      <c r="B43" s="352"/>
      <c r="C43" s="353"/>
      <c r="D43" s="352"/>
      <c r="E43" s="352"/>
      <c r="F43" s="352"/>
      <c r="G43" s="352"/>
    </row>
    <row r="44" spans="1:7" s="354" customFormat="1" ht="27" customHeight="1">
      <c r="A44" s="352"/>
      <c r="B44" s="352"/>
      <c r="C44" s="353"/>
      <c r="D44" s="352"/>
      <c r="E44" s="352"/>
      <c r="F44" s="352"/>
      <c r="G44" s="352"/>
    </row>
    <row r="45" spans="1:7" s="354" customFormat="1" ht="27" customHeight="1">
      <c r="A45" s="352"/>
      <c r="B45" s="352"/>
      <c r="C45" s="353"/>
      <c r="D45" s="352"/>
      <c r="E45" s="352"/>
      <c r="F45" s="352"/>
      <c r="G45" s="352"/>
    </row>
    <row r="46" spans="1:7" s="354" customFormat="1" ht="27" customHeight="1">
      <c r="A46" s="352"/>
      <c r="B46" s="352"/>
      <c r="C46" s="353"/>
      <c r="D46" s="352"/>
      <c r="E46" s="352"/>
      <c r="F46" s="352"/>
      <c r="G46" s="352"/>
    </row>
    <row r="47" spans="1:7">
      <c r="A47" s="355"/>
      <c r="B47" s="356"/>
      <c r="C47" s="356"/>
      <c r="D47" s="356"/>
      <c r="E47" s="356"/>
      <c r="F47" s="356"/>
    </row>
    <row r="48" spans="1:7">
      <c r="A48" s="356"/>
      <c r="B48" s="356"/>
      <c r="C48" s="356"/>
      <c r="D48" s="356"/>
      <c r="E48" s="356"/>
      <c r="F48" s="356"/>
    </row>
    <row r="49" spans="1:6">
      <c r="A49" s="356"/>
      <c r="B49" s="356"/>
      <c r="C49" s="356"/>
      <c r="D49" s="356"/>
      <c r="E49" s="356"/>
      <c r="F49" s="356"/>
    </row>
    <row r="50" spans="1:6">
      <c r="A50" s="356"/>
      <c r="B50" s="356"/>
      <c r="C50" s="356"/>
      <c r="D50" s="356"/>
      <c r="E50" s="356"/>
      <c r="F50" s="356"/>
    </row>
  </sheetData>
  <mergeCells count="3">
    <mergeCell ref="B2:E2"/>
    <mergeCell ref="A4:G4"/>
    <mergeCell ref="A17:G17"/>
  </mergeCells>
  <phoneticPr fontId="3"/>
  <dataValidations count="1">
    <dataValidation type="list" allowBlank="1" sqref="C19:C46 C8:C11" xr:uid="{E6E4CAE7-8058-4539-BB84-C1FC1617122F}">
      <formula1>"◎,○,　,補,事"</formula1>
    </dataValidation>
  </dataValidations>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BFD2E-0415-4811-8686-3BE7D0C719F2}">
  <dimension ref="A1:AR217"/>
  <sheetViews>
    <sheetView view="pageBreakPreview" topLeftCell="A2" zoomScaleNormal="100" zoomScaleSheetLayoutView="100" workbookViewId="0">
      <selection activeCell="J29" sqref="J29"/>
    </sheetView>
  </sheetViews>
  <sheetFormatPr defaultColWidth="9" defaultRowHeight="15" customHeight="1"/>
  <cols>
    <col min="1" max="1" width="1.6640625" style="218" customWidth="1"/>
    <col min="2" max="9" width="8.88671875" style="218" customWidth="1"/>
    <col min="10" max="10" width="6.109375" style="218" customWidth="1"/>
    <col min="11" max="11" width="4" style="218" customWidth="1"/>
    <col min="12" max="12" width="4.21875" style="218" customWidth="1"/>
    <col min="13" max="13" width="1.44140625" style="218" customWidth="1"/>
    <col min="14" max="14" width="1.88671875" style="218" customWidth="1"/>
    <col min="15" max="15" width="1.44140625" style="218" customWidth="1"/>
    <col min="16" max="16" width="15.109375" style="218" customWidth="1"/>
    <col min="17" max="18" width="13.109375" style="218" customWidth="1"/>
    <col min="19" max="20" width="8.6640625" style="218" customWidth="1"/>
    <col min="21" max="21" width="15.6640625" style="218" customWidth="1"/>
    <col min="22" max="22" width="9.88671875" style="218" customWidth="1"/>
    <col min="23" max="23" width="2.88671875" style="218" customWidth="1"/>
    <col min="24" max="26" width="1.6640625" style="218" customWidth="1"/>
    <col min="27" max="27" width="12.77734375" style="218" customWidth="1"/>
    <col min="28" max="28" width="10.77734375" style="218" customWidth="1"/>
    <col min="29" max="29" width="4.77734375" style="218" customWidth="1"/>
    <col min="30" max="31" width="8.77734375" style="218" customWidth="1"/>
    <col min="32" max="32" width="12.77734375" style="218" customWidth="1"/>
    <col min="33" max="33" width="9.77734375" style="218" customWidth="1"/>
    <col min="34" max="34" width="9.21875" style="218" customWidth="1"/>
    <col min="35" max="35" width="11.88671875" style="218" customWidth="1"/>
    <col min="36" max="36" width="1.44140625" style="218" customWidth="1"/>
    <col min="37" max="37" width="1.6640625" style="218" customWidth="1"/>
    <col min="38" max="38" width="16.44140625" style="218" customWidth="1"/>
    <col min="39" max="39" width="8.88671875" style="218" customWidth="1"/>
    <col min="40" max="40" width="12.77734375" style="218" customWidth="1"/>
    <col min="41" max="41" width="9" style="218" customWidth="1"/>
    <col min="42" max="42" width="10.77734375" style="218" customWidth="1"/>
    <col min="43" max="43" width="10.109375" style="218" customWidth="1"/>
    <col min="44" max="44" width="11.6640625" style="218" customWidth="1"/>
    <col min="45" max="16384" width="9" style="218"/>
  </cols>
  <sheetData>
    <row r="1" spans="1:44" ht="15.9" customHeight="1">
      <c r="A1" s="1" t="s">
        <v>13</v>
      </c>
      <c r="I1" s="47" t="s">
        <v>169</v>
      </c>
      <c r="J1" s="434">
        <v>12345678</v>
      </c>
      <c r="K1" s="434"/>
      <c r="L1" s="434"/>
      <c r="M1" s="226"/>
      <c r="O1" s="218" t="s">
        <v>14</v>
      </c>
      <c r="Q1" s="245" t="s">
        <v>65</v>
      </c>
      <c r="W1" s="327" t="str">
        <f>$I$1&amp;$J$1</f>
        <v>e-Rad課題ID(半角英数字)12345678</v>
      </c>
      <c r="Z1" s="218" t="s">
        <v>23</v>
      </c>
      <c r="AI1" s="327" t="str">
        <f>$I$1&amp;$J$1</f>
        <v>e-Rad課題ID(半角英数字)12345678</v>
      </c>
      <c r="AK1" s="218" t="s">
        <v>32</v>
      </c>
      <c r="AR1" s="327" t="str">
        <f>$I$1&amp;$J$1</f>
        <v>e-Rad課題ID(半角英数字)12345678</v>
      </c>
    </row>
    <row r="2" spans="1:44" ht="15.9" customHeight="1">
      <c r="A2" s="218" t="s">
        <v>192</v>
      </c>
      <c r="F2" s="226"/>
      <c r="G2" s="227"/>
      <c r="H2" s="227"/>
      <c r="L2" s="47" t="s">
        <v>84</v>
      </c>
      <c r="M2" s="228"/>
      <c r="O2" s="125" t="s">
        <v>15</v>
      </c>
    </row>
    <row r="3" spans="1:44" ht="15.9" customHeight="1">
      <c r="I3" s="464" t="s">
        <v>164</v>
      </c>
      <c r="J3" s="465"/>
      <c r="K3" s="465"/>
      <c r="P3" s="31"/>
      <c r="Q3" s="219"/>
      <c r="R3" s="219"/>
      <c r="S3" s="32" t="s">
        <v>5</v>
      </c>
      <c r="T3" s="33"/>
      <c r="U3" s="31"/>
      <c r="V3" s="34"/>
      <c r="W3" s="35"/>
      <c r="AA3" s="37"/>
      <c r="AB3" s="37"/>
      <c r="AC3" s="37"/>
      <c r="AD3" s="402" t="s">
        <v>0</v>
      </c>
      <c r="AE3" s="403"/>
      <c r="AF3" s="404" t="s">
        <v>72</v>
      </c>
      <c r="AG3" s="404" t="s">
        <v>73</v>
      </c>
      <c r="AH3" s="406" t="s">
        <v>74</v>
      </c>
      <c r="AI3" s="37"/>
      <c r="AL3" s="418" t="s">
        <v>42</v>
      </c>
      <c r="AM3" s="411"/>
      <c r="AN3" s="431" t="s">
        <v>27</v>
      </c>
      <c r="AO3" s="404" t="s">
        <v>28</v>
      </c>
      <c r="AP3" s="413" t="s">
        <v>29</v>
      </c>
      <c r="AQ3" s="404" t="s">
        <v>30</v>
      </c>
      <c r="AR3" s="431" t="s">
        <v>31</v>
      </c>
    </row>
    <row r="4" spans="1:44" ht="15.9" customHeight="1">
      <c r="P4" s="40" t="s">
        <v>9</v>
      </c>
      <c r="Q4" s="41" t="s">
        <v>21</v>
      </c>
      <c r="R4" s="41" t="s">
        <v>22</v>
      </c>
      <c r="S4" s="31" t="s">
        <v>1</v>
      </c>
      <c r="T4" s="31" t="s">
        <v>2</v>
      </c>
      <c r="U4" s="42" t="s">
        <v>6</v>
      </c>
      <c r="V4" s="43"/>
      <c r="W4" s="44"/>
      <c r="AA4" s="216" t="s">
        <v>24</v>
      </c>
      <c r="AB4" s="216" t="s">
        <v>75</v>
      </c>
      <c r="AC4" s="216" t="s">
        <v>3</v>
      </c>
      <c r="AD4" s="215" t="s">
        <v>25</v>
      </c>
      <c r="AE4" s="46" t="s">
        <v>26</v>
      </c>
      <c r="AF4" s="405"/>
      <c r="AG4" s="405"/>
      <c r="AH4" s="407"/>
      <c r="AI4" s="216" t="s">
        <v>76</v>
      </c>
      <c r="AL4" s="419"/>
      <c r="AM4" s="412"/>
      <c r="AN4" s="432"/>
      <c r="AO4" s="409"/>
      <c r="AP4" s="414"/>
      <c r="AQ4" s="409"/>
      <c r="AR4" s="432"/>
    </row>
    <row r="5" spans="1:44" ht="15.9" customHeight="1">
      <c r="F5" s="229" t="s">
        <v>16</v>
      </c>
      <c r="N5" s="47"/>
      <c r="P5" s="36"/>
      <c r="Q5" s="10" t="s">
        <v>4</v>
      </c>
      <c r="R5" s="10" t="s">
        <v>4</v>
      </c>
      <c r="S5" s="10" t="s">
        <v>4</v>
      </c>
      <c r="T5" s="10" t="s">
        <v>4</v>
      </c>
      <c r="U5" s="48"/>
      <c r="V5" s="48"/>
      <c r="W5" s="49"/>
      <c r="AA5" s="50"/>
      <c r="AB5" s="51"/>
      <c r="AC5" s="52"/>
      <c r="AD5" s="136" t="s">
        <v>4</v>
      </c>
      <c r="AE5" s="136" t="s">
        <v>4</v>
      </c>
      <c r="AF5" s="53"/>
      <c r="AG5" s="137"/>
      <c r="AH5" s="137"/>
      <c r="AI5" s="54"/>
      <c r="AL5" s="417"/>
      <c r="AM5" s="416" t="s">
        <v>43</v>
      </c>
      <c r="AN5" s="432"/>
      <c r="AO5" s="409"/>
      <c r="AP5" s="414"/>
      <c r="AQ5" s="409"/>
      <c r="AR5" s="432"/>
    </row>
    <row r="6" spans="1:44" ht="15.9" customHeight="1">
      <c r="P6" s="55" t="s">
        <v>41</v>
      </c>
      <c r="Q6" s="313"/>
      <c r="R6" s="313"/>
      <c r="S6" s="314"/>
      <c r="T6" s="314"/>
      <c r="U6" s="217"/>
      <c r="V6" s="217"/>
      <c r="W6" s="57"/>
      <c r="AA6" s="50" t="s">
        <v>116</v>
      </c>
      <c r="AB6" s="51" t="s">
        <v>117</v>
      </c>
      <c r="AC6" s="236" t="s">
        <v>118</v>
      </c>
      <c r="AD6" s="237">
        <v>12600000</v>
      </c>
      <c r="AE6" s="237">
        <v>12600000</v>
      </c>
      <c r="AF6" s="51" t="s">
        <v>119</v>
      </c>
      <c r="AG6" s="51" t="s">
        <v>120</v>
      </c>
      <c r="AH6" s="51" t="s">
        <v>85</v>
      </c>
      <c r="AI6" s="54" t="s">
        <v>121</v>
      </c>
      <c r="AL6" s="420"/>
      <c r="AM6" s="417"/>
      <c r="AN6" s="433"/>
      <c r="AO6" s="410"/>
      <c r="AP6" s="415"/>
      <c r="AQ6" s="410"/>
      <c r="AR6" s="433"/>
    </row>
    <row r="7" spans="1:44" ht="15.9" customHeight="1">
      <c r="P7" s="60"/>
      <c r="Q7" s="56"/>
      <c r="R7" s="56"/>
      <c r="S7" s="56"/>
      <c r="T7" s="56"/>
      <c r="U7" s="217"/>
      <c r="V7" s="217"/>
      <c r="W7" s="57"/>
      <c r="AA7" s="50"/>
      <c r="AB7" s="51" t="s">
        <v>122</v>
      </c>
      <c r="AC7" s="236"/>
      <c r="AD7" s="50"/>
      <c r="AE7" s="51"/>
      <c r="AF7" s="51" t="s">
        <v>123</v>
      </c>
      <c r="AG7" s="51" t="s">
        <v>124</v>
      </c>
      <c r="AH7" s="51"/>
      <c r="AI7" s="54" t="s">
        <v>125</v>
      </c>
      <c r="AL7" s="36"/>
      <c r="AM7" s="36"/>
      <c r="AN7" s="37"/>
      <c r="AO7" s="149" t="s">
        <v>4</v>
      </c>
      <c r="AP7" s="36"/>
      <c r="AQ7" s="37"/>
      <c r="AR7" s="37"/>
    </row>
    <row r="8" spans="1:44" ht="15.9" customHeight="1">
      <c r="K8" s="205" t="s">
        <v>174</v>
      </c>
      <c r="L8" s="47"/>
      <c r="M8" s="47"/>
      <c r="P8" s="233" t="s">
        <v>109</v>
      </c>
      <c r="Q8" s="313"/>
      <c r="R8" s="312"/>
      <c r="S8" s="313"/>
      <c r="T8" s="313"/>
      <c r="U8" s="217"/>
      <c r="V8" s="217"/>
      <c r="W8" s="57"/>
      <c r="AA8" s="50"/>
      <c r="AB8" s="51"/>
      <c r="AC8" s="236"/>
      <c r="AD8" s="50"/>
      <c r="AE8" s="51"/>
      <c r="AF8" s="51"/>
      <c r="AG8" s="51"/>
      <c r="AH8" s="51"/>
      <c r="AI8" s="54"/>
      <c r="AL8" s="50" t="s">
        <v>138</v>
      </c>
      <c r="AM8" s="50"/>
      <c r="AN8" s="51" t="s">
        <v>139</v>
      </c>
      <c r="AO8" s="247">
        <v>1631000</v>
      </c>
      <c r="AP8" s="50" t="s">
        <v>119</v>
      </c>
      <c r="AQ8" s="51" t="s">
        <v>140</v>
      </c>
      <c r="AR8" s="51" t="s">
        <v>141</v>
      </c>
    </row>
    <row r="9" spans="1:44" ht="15.9" customHeight="1">
      <c r="P9" s="64"/>
      <c r="Q9" s="65"/>
      <c r="R9" s="65"/>
      <c r="S9" s="65"/>
      <c r="T9" s="65"/>
      <c r="U9" s="217"/>
      <c r="V9" s="217"/>
      <c r="W9" s="57"/>
      <c r="AA9" s="58" t="s">
        <v>126</v>
      </c>
      <c r="AB9" s="51" t="s">
        <v>127</v>
      </c>
      <c r="AC9" s="236" t="s">
        <v>128</v>
      </c>
      <c r="AD9" s="70">
        <v>100000</v>
      </c>
      <c r="AE9" s="254">
        <v>2400000</v>
      </c>
      <c r="AF9" s="51" t="s">
        <v>129</v>
      </c>
      <c r="AG9" s="51" t="s">
        <v>130</v>
      </c>
      <c r="AH9" s="238"/>
      <c r="AI9" s="54" t="s">
        <v>131</v>
      </c>
      <c r="AL9" s="50"/>
      <c r="AM9" s="50"/>
      <c r="AN9" s="51"/>
      <c r="AO9" s="236"/>
      <c r="AP9" s="248" t="s">
        <v>123</v>
      </c>
      <c r="AQ9" s="51"/>
      <c r="AR9" s="51" t="s">
        <v>142</v>
      </c>
    </row>
    <row r="10" spans="1:44" ht="15.9" customHeight="1">
      <c r="B10" s="218" t="s">
        <v>34</v>
      </c>
      <c r="P10" s="66"/>
      <c r="Q10" s="67"/>
      <c r="R10" s="67"/>
      <c r="S10" s="67"/>
      <c r="T10" s="67"/>
      <c r="U10" s="48"/>
      <c r="V10" s="48"/>
      <c r="W10" s="49"/>
      <c r="AA10" s="58"/>
      <c r="AB10" s="51" t="s">
        <v>132</v>
      </c>
      <c r="AC10" s="236"/>
      <c r="AD10" s="239"/>
      <c r="AE10" s="70" t="s">
        <v>193</v>
      </c>
      <c r="AF10" s="51" t="s">
        <v>123</v>
      </c>
      <c r="AG10" s="51" t="s">
        <v>133</v>
      </c>
      <c r="AH10" s="51"/>
      <c r="AI10" s="240" t="s">
        <v>134</v>
      </c>
      <c r="AL10" s="50"/>
      <c r="AM10" s="62" t="s">
        <v>35</v>
      </c>
      <c r="AN10" s="63" t="s">
        <v>36</v>
      </c>
      <c r="AO10" s="249">
        <v>67000</v>
      </c>
      <c r="AP10" s="50"/>
      <c r="AQ10" s="51"/>
      <c r="AR10" s="51"/>
    </row>
    <row r="11" spans="1:44" ht="15.9" customHeight="1">
      <c r="B11" s="218" t="s">
        <v>20</v>
      </c>
      <c r="P11" s="68" t="s">
        <v>7</v>
      </c>
      <c r="Q11" s="315"/>
      <c r="R11" s="315"/>
      <c r="S11" s="315"/>
      <c r="T11" s="315"/>
      <c r="U11" s="69"/>
      <c r="V11" s="69"/>
      <c r="W11" s="221"/>
      <c r="AA11" s="58"/>
      <c r="AB11" s="51"/>
      <c r="AC11" s="236"/>
      <c r="AD11" s="70"/>
      <c r="AE11" s="70"/>
      <c r="AF11" s="51"/>
      <c r="AG11" s="51"/>
      <c r="AH11" s="51"/>
      <c r="AI11" s="241" t="s">
        <v>135</v>
      </c>
      <c r="AL11" s="50"/>
      <c r="AM11" s="62"/>
      <c r="AN11" s="63"/>
      <c r="AO11" s="249"/>
      <c r="AP11" s="50"/>
      <c r="AQ11" s="51"/>
      <c r="AR11" s="51"/>
    </row>
    <row r="12" spans="1:44" ht="15.9" customHeight="1">
      <c r="T12" s="48"/>
      <c r="AA12" s="58"/>
      <c r="AB12" s="51"/>
      <c r="AC12" s="236"/>
      <c r="AD12" s="70"/>
      <c r="AE12" s="70"/>
      <c r="AF12" s="51"/>
      <c r="AG12" s="51"/>
      <c r="AH12" s="51"/>
      <c r="AI12" s="242">
        <v>44286</v>
      </c>
      <c r="AL12" s="50"/>
      <c r="AM12" s="62" t="s">
        <v>35</v>
      </c>
      <c r="AN12" s="63" t="s">
        <v>37</v>
      </c>
      <c r="AO12" s="249">
        <v>89000</v>
      </c>
      <c r="AP12" s="50"/>
      <c r="AQ12" s="51"/>
      <c r="AR12" s="51"/>
    </row>
    <row r="13" spans="1:44" ht="15.9" customHeight="1">
      <c r="Q13" s="11"/>
      <c r="R13" s="11"/>
      <c r="S13" s="11"/>
      <c r="T13" s="11"/>
      <c r="U13" s="217"/>
      <c r="V13" s="217"/>
      <c r="W13" s="217"/>
      <c r="AA13" s="58"/>
      <c r="AB13" s="51"/>
      <c r="AC13" s="236"/>
      <c r="AD13" s="70"/>
      <c r="AE13" s="70"/>
      <c r="AF13" s="51"/>
      <c r="AG13" s="51"/>
      <c r="AH13" s="51"/>
      <c r="AI13" s="54" t="s">
        <v>136</v>
      </c>
      <c r="AL13" s="50"/>
      <c r="AM13" s="62"/>
      <c r="AN13" s="63"/>
      <c r="AO13" s="249"/>
      <c r="AP13" s="50"/>
      <c r="AQ13" s="51"/>
      <c r="AR13" s="51"/>
    </row>
    <row r="14" spans="1:44" ht="15.9" customHeight="1">
      <c r="F14" s="449" t="s">
        <v>86</v>
      </c>
      <c r="G14" s="449"/>
      <c r="H14" s="449"/>
      <c r="I14" s="449"/>
      <c r="J14" s="449"/>
      <c r="K14" s="449"/>
      <c r="L14" s="449"/>
      <c r="O14" s="218" t="s">
        <v>8</v>
      </c>
      <c r="Q14" s="11"/>
      <c r="R14" s="11"/>
      <c r="S14" s="11"/>
      <c r="T14" s="11"/>
      <c r="U14" s="217"/>
      <c r="V14" s="217"/>
      <c r="W14" s="217"/>
      <c r="AA14" s="58"/>
      <c r="AB14" s="51"/>
      <c r="AC14" s="236"/>
      <c r="AD14" s="70"/>
      <c r="AE14" s="70"/>
      <c r="AF14" s="51"/>
      <c r="AG14" s="51"/>
      <c r="AH14" s="51"/>
      <c r="AI14" s="243">
        <v>9600000</v>
      </c>
      <c r="AL14" s="50"/>
      <c r="AM14" s="62"/>
      <c r="AN14" s="63"/>
      <c r="AO14" s="249"/>
      <c r="AP14" s="50"/>
      <c r="AQ14" s="51"/>
      <c r="AR14" s="51"/>
    </row>
    <row r="15" spans="1:44" ht="15.9" customHeight="1">
      <c r="F15" s="449"/>
      <c r="G15" s="449"/>
      <c r="H15" s="449"/>
      <c r="I15" s="449"/>
      <c r="J15" s="449"/>
      <c r="K15" s="449"/>
      <c r="L15" s="449"/>
      <c r="P15" s="71"/>
      <c r="Q15" s="12"/>
      <c r="R15" s="12"/>
      <c r="S15" s="387" t="s">
        <v>5</v>
      </c>
      <c r="T15" s="388"/>
      <c r="U15" s="71"/>
      <c r="V15" s="72"/>
      <c r="W15" s="39"/>
      <c r="AA15" s="58"/>
      <c r="AB15" s="51"/>
      <c r="AC15" s="236"/>
      <c r="AD15" s="70"/>
      <c r="AE15" s="70"/>
      <c r="AF15" s="51"/>
      <c r="AG15" s="51"/>
      <c r="AH15" s="51"/>
      <c r="AI15" s="244" t="s">
        <v>137</v>
      </c>
      <c r="AL15" s="62"/>
      <c r="AM15" s="62"/>
      <c r="AN15" s="62"/>
      <c r="AO15" s="62"/>
      <c r="AP15" s="62"/>
      <c r="AQ15" s="62"/>
      <c r="AR15" s="63"/>
    </row>
    <row r="16" spans="1:44" ht="15.9" customHeight="1">
      <c r="F16" s="449" t="s">
        <v>105</v>
      </c>
      <c r="G16" s="449"/>
      <c r="H16" s="449"/>
      <c r="I16" s="449"/>
      <c r="J16" s="449"/>
      <c r="K16" s="449"/>
      <c r="L16" s="449"/>
      <c r="P16" s="73" t="s">
        <v>9</v>
      </c>
      <c r="Q16" s="13" t="s">
        <v>10</v>
      </c>
      <c r="R16" s="13" t="s">
        <v>11</v>
      </c>
      <c r="S16" s="14" t="s">
        <v>1</v>
      </c>
      <c r="T16" s="14" t="s">
        <v>2</v>
      </c>
      <c r="U16" s="389" t="s">
        <v>6</v>
      </c>
      <c r="V16" s="390"/>
      <c r="W16" s="391"/>
      <c r="AA16" s="58"/>
      <c r="AB16" s="51"/>
      <c r="AC16" s="236"/>
      <c r="AD16" s="70"/>
      <c r="AE16" s="70"/>
      <c r="AF16" s="51"/>
      <c r="AG16" s="51"/>
      <c r="AH16" s="51"/>
      <c r="AI16" s="243">
        <v>100000</v>
      </c>
      <c r="AL16" s="62"/>
      <c r="AM16" s="62"/>
      <c r="AN16" s="62"/>
      <c r="AO16" s="62"/>
      <c r="AP16" s="62"/>
      <c r="AQ16" s="62"/>
      <c r="AR16" s="63"/>
    </row>
    <row r="17" spans="2:44" ht="15.9" customHeight="1">
      <c r="E17" s="230"/>
      <c r="F17" s="449"/>
      <c r="G17" s="449"/>
      <c r="H17" s="449"/>
      <c r="I17" s="449"/>
      <c r="J17" s="449"/>
      <c r="K17" s="449"/>
      <c r="L17" s="449"/>
      <c r="P17" s="74"/>
      <c r="Q17" s="15" t="s">
        <v>4</v>
      </c>
      <c r="R17" s="15" t="s">
        <v>4</v>
      </c>
      <c r="S17" s="15" t="s">
        <v>4</v>
      </c>
      <c r="T17" s="15" t="s">
        <v>4</v>
      </c>
      <c r="U17" s="75"/>
      <c r="V17" s="76"/>
      <c r="W17" s="77"/>
      <c r="AA17" s="58"/>
      <c r="AB17" s="51"/>
      <c r="AC17" s="52"/>
      <c r="AD17" s="207"/>
      <c r="AE17" s="207"/>
      <c r="AF17" s="51"/>
      <c r="AG17" s="138"/>
      <c r="AH17" s="138"/>
      <c r="AI17" s="54"/>
      <c r="AL17" s="62"/>
      <c r="AM17" s="62"/>
      <c r="AN17" s="62"/>
      <c r="AO17" s="62"/>
      <c r="AP17" s="62"/>
      <c r="AQ17" s="62"/>
      <c r="AR17" s="63"/>
    </row>
    <row r="18" spans="2:44" ht="15.9" customHeight="1">
      <c r="F18" s="438" t="s">
        <v>110</v>
      </c>
      <c r="G18" s="449"/>
      <c r="H18" s="449"/>
      <c r="I18" s="449"/>
      <c r="J18" s="449"/>
      <c r="K18" s="449"/>
      <c r="L18" s="449"/>
      <c r="P18" s="78" t="s">
        <v>39</v>
      </c>
      <c r="Q18" s="313"/>
      <c r="R18" s="313"/>
      <c r="S18" s="313"/>
      <c r="T18" s="313"/>
      <c r="U18" s="79"/>
      <c r="V18" s="81"/>
      <c r="W18" s="82"/>
      <c r="AA18" s="58"/>
      <c r="AB18" s="51"/>
      <c r="AC18" s="52"/>
      <c r="AD18" s="207"/>
      <c r="AE18" s="207"/>
      <c r="AF18" s="51"/>
      <c r="AG18" s="138"/>
      <c r="AH18" s="138"/>
      <c r="AI18" s="54"/>
      <c r="AL18" s="62"/>
      <c r="AM18" s="62"/>
      <c r="AN18" s="62"/>
      <c r="AO18" s="62"/>
      <c r="AP18" s="62"/>
      <c r="AQ18" s="62"/>
      <c r="AR18" s="63"/>
    </row>
    <row r="19" spans="2:44" ht="15.9" customHeight="1">
      <c r="F19" s="449"/>
      <c r="G19" s="449"/>
      <c r="H19" s="449"/>
      <c r="I19" s="449"/>
      <c r="J19" s="449"/>
      <c r="K19" s="449"/>
      <c r="L19" s="449"/>
      <c r="P19" s="83"/>
      <c r="Q19" s="312"/>
      <c r="R19" s="312"/>
      <c r="S19" s="312"/>
      <c r="T19" s="312"/>
      <c r="U19" s="79"/>
      <c r="V19" s="81"/>
      <c r="W19" s="82"/>
      <c r="AA19" s="58"/>
      <c r="AB19" s="51"/>
      <c r="AC19" s="52"/>
      <c r="AD19" s="207"/>
      <c r="AE19" s="207"/>
      <c r="AF19" s="51"/>
      <c r="AG19" s="138"/>
      <c r="AH19" s="138"/>
      <c r="AI19" s="54"/>
      <c r="AL19" s="62"/>
      <c r="AM19" s="62"/>
      <c r="AN19" s="62"/>
      <c r="AO19" s="62"/>
      <c r="AP19" s="62"/>
      <c r="AQ19" s="62"/>
      <c r="AR19" s="63"/>
    </row>
    <row r="20" spans="2:44" ht="15.9" customHeight="1">
      <c r="F20" s="449" t="s">
        <v>111</v>
      </c>
      <c r="G20" s="449"/>
      <c r="H20" s="449"/>
      <c r="I20" s="449"/>
      <c r="J20" s="449"/>
      <c r="K20" s="449"/>
      <c r="L20" s="449"/>
      <c r="M20" s="231"/>
      <c r="P20" s="83" t="s">
        <v>44</v>
      </c>
      <c r="Q20" s="313"/>
      <c r="R20" s="313"/>
      <c r="S20" s="313"/>
      <c r="T20" s="313"/>
      <c r="U20" s="80"/>
      <c r="V20" s="81"/>
      <c r="W20" s="57"/>
      <c r="AA20" s="58"/>
      <c r="AB20" s="51"/>
      <c r="AC20" s="52"/>
      <c r="AD20" s="207"/>
      <c r="AE20" s="207"/>
      <c r="AF20" s="51"/>
      <c r="AG20" s="138"/>
      <c r="AH20" s="138"/>
      <c r="AI20" s="54"/>
      <c r="AL20" s="62"/>
      <c r="AM20" s="62"/>
      <c r="AN20" s="63"/>
      <c r="AO20" s="84"/>
      <c r="AP20" s="62"/>
      <c r="AQ20" s="63"/>
      <c r="AR20" s="63"/>
    </row>
    <row r="21" spans="2:44" ht="15.9" customHeight="1">
      <c r="C21" s="231"/>
      <c r="D21" s="231"/>
      <c r="E21" s="231"/>
      <c r="F21" s="449"/>
      <c r="G21" s="449"/>
      <c r="H21" s="449"/>
      <c r="I21" s="449"/>
      <c r="J21" s="449"/>
      <c r="K21" s="449"/>
      <c r="L21" s="449"/>
      <c r="M21" s="231"/>
      <c r="P21" s="83"/>
      <c r="Q21" s="312"/>
      <c r="R21" s="312"/>
      <c r="S21" s="312"/>
      <c r="T21" s="312"/>
      <c r="U21" s="80"/>
      <c r="V21" s="81"/>
      <c r="W21" s="57"/>
      <c r="AA21" s="58"/>
      <c r="AB21" s="51"/>
      <c r="AC21" s="52"/>
      <c r="AD21" s="207"/>
      <c r="AE21" s="207"/>
      <c r="AF21" s="51"/>
      <c r="AG21" s="138"/>
      <c r="AH21" s="138"/>
      <c r="AI21" s="54"/>
      <c r="AL21" s="62"/>
      <c r="AM21" s="62"/>
      <c r="AN21" s="63"/>
      <c r="AO21" s="84"/>
      <c r="AP21" s="62"/>
      <c r="AQ21" s="63"/>
      <c r="AR21" s="63"/>
    </row>
    <row r="22" spans="2:44" ht="15.9" customHeight="1">
      <c r="B22" s="231"/>
      <c r="C22" s="231"/>
      <c r="D22" s="231"/>
      <c r="E22" s="231"/>
      <c r="F22" s="231"/>
      <c r="G22" s="231"/>
      <c r="H22" s="231"/>
      <c r="I22" s="231"/>
      <c r="J22" s="231"/>
      <c r="K22" s="231"/>
      <c r="L22" s="231"/>
      <c r="M22" s="231"/>
      <c r="P22" s="83" t="s">
        <v>45</v>
      </c>
      <c r="Q22" s="313"/>
      <c r="R22" s="313"/>
      <c r="S22" s="313"/>
      <c r="T22" s="313"/>
      <c r="U22" s="217"/>
      <c r="V22" s="217"/>
      <c r="W22" s="57"/>
      <c r="AA22" s="58"/>
      <c r="AB22" s="51"/>
      <c r="AC22" s="52"/>
      <c r="AD22" s="207"/>
      <c r="AE22" s="207"/>
      <c r="AF22" s="51"/>
      <c r="AG22" s="138"/>
      <c r="AH22" s="138"/>
      <c r="AI22" s="54"/>
      <c r="AL22" s="62"/>
      <c r="AM22" s="62"/>
      <c r="AN22" s="63"/>
      <c r="AO22" s="84"/>
      <c r="AP22" s="62"/>
      <c r="AQ22" s="63"/>
      <c r="AR22" s="63"/>
    </row>
    <row r="23" spans="2:44" ht="15.9" customHeight="1">
      <c r="C23" s="117"/>
      <c r="D23" s="117"/>
      <c r="E23" s="117"/>
      <c r="F23" s="117"/>
      <c r="G23" s="117"/>
      <c r="H23" s="117"/>
      <c r="I23" s="117"/>
      <c r="J23" s="117"/>
      <c r="K23" s="117"/>
      <c r="L23" s="223"/>
      <c r="M23" s="231"/>
      <c r="O23" s="217"/>
      <c r="P23" s="86"/>
      <c r="Q23" s="312"/>
      <c r="R23" s="312"/>
      <c r="S23" s="312"/>
      <c r="T23" s="312"/>
      <c r="U23" s="217"/>
      <c r="V23" s="217"/>
      <c r="W23" s="57"/>
      <c r="AA23" s="58"/>
      <c r="AB23" s="51"/>
      <c r="AC23" s="52"/>
      <c r="AD23" s="207"/>
      <c r="AE23" s="207"/>
      <c r="AF23" s="51"/>
      <c r="AG23" s="138"/>
      <c r="AH23" s="138"/>
      <c r="AI23" s="54"/>
      <c r="AL23" s="62"/>
      <c r="AM23" s="62"/>
      <c r="AN23" s="63"/>
      <c r="AO23" s="84"/>
      <c r="AP23" s="62"/>
      <c r="AQ23" s="63"/>
      <c r="AR23" s="63"/>
    </row>
    <row r="24" spans="2:44" ht="15.9" customHeight="1">
      <c r="B24" s="440" t="s">
        <v>102</v>
      </c>
      <c r="C24" s="440"/>
      <c r="D24" s="440"/>
      <c r="E24" s="440"/>
      <c r="F24" s="440"/>
      <c r="G24" s="440"/>
      <c r="H24" s="440"/>
      <c r="I24" s="440"/>
      <c r="J24" s="440"/>
      <c r="K24" s="440"/>
      <c r="L24" s="440"/>
      <c r="M24" s="231"/>
      <c r="O24" s="217"/>
      <c r="P24" s="87" t="s">
        <v>46</v>
      </c>
      <c r="Q24" s="313"/>
      <c r="R24" s="313"/>
      <c r="S24" s="321"/>
      <c r="T24" s="321"/>
      <c r="U24" s="88"/>
      <c r="V24" s="217"/>
      <c r="W24" s="57"/>
      <c r="AA24" s="58"/>
      <c r="AB24" s="51"/>
      <c r="AC24" s="52"/>
      <c r="AD24" s="207"/>
      <c r="AE24" s="207"/>
      <c r="AF24" s="51"/>
      <c r="AG24" s="138"/>
      <c r="AH24" s="138"/>
      <c r="AI24" s="54"/>
      <c r="AL24" s="62"/>
      <c r="AM24" s="62"/>
      <c r="AN24" s="63"/>
      <c r="AO24" s="84"/>
      <c r="AP24" s="62"/>
      <c r="AQ24" s="63"/>
      <c r="AR24" s="63"/>
    </row>
    <row r="25" spans="2:44" ht="15.9" customHeight="1">
      <c r="B25" s="440"/>
      <c r="C25" s="440"/>
      <c r="D25" s="440"/>
      <c r="E25" s="440"/>
      <c r="F25" s="440"/>
      <c r="G25" s="440"/>
      <c r="H25" s="440"/>
      <c r="I25" s="440"/>
      <c r="J25" s="440"/>
      <c r="K25" s="440"/>
      <c r="L25" s="440"/>
      <c r="M25" s="231"/>
      <c r="P25" s="83"/>
      <c r="Q25" s="317"/>
      <c r="R25" s="317"/>
      <c r="S25" s="317"/>
      <c r="T25" s="317"/>
      <c r="U25" s="217"/>
      <c r="V25" s="217"/>
      <c r="W25" s="57"/>
      <c r="AA25" s="58"/>
      <c r="AB25" s="51"/>
      <c r="AC25" s="52"/>
      <c r="AD25" s="207"/>
      <c r="AE25" s="207"/>
      <c r="AF25" s="51"/>
      <c r="AG25" s="138"/>
      <c r="AH25" s="138"/>
      <c r="AI25" s="54"/>
      <c r="AL25" s="62"/>
      <c r="AM25" s="62"/>
      <c r="AN25" s="63"/>
      <c r="AO25" s="84"/>
      <c r="AP25" s="62"/>
      <c r="AQ25" s="63"/>
      <c r="AR25" s="63"/>
    </row>
    <row r="26" spans="2:44" ht="15.9" customHeight="1">
      <c r="B26" s="440"/>
      <c r="C26" s="440"/>
      <c r="D26" s="440"/>
      <c r="E26" s="440"/>
      <c r="F26" s="440"/>
      <c r="G26" s="440"/>
      <c r="H26" s="440"/>
      <c r="I26" s="440"/>
      <c r="J26" s="440"/>
      <c r="K26" s="440"/>
      <c r="L26" s="440"/>
      <c r="M26" s="231"/>
      <c r="P26" s="83" t="s">
        <v>47</v>
      </c>
      <c r="Q26" s="322"/>
      <c r="R26" s="322"/>
      <c r="S26" s="323"/>
      <c r="T26" s="323"/>
      <c r="U26" s="224" t="s">
        <v>63</v>
      </c>
      <c r="V26" s="324"/>
      <c r="W26" s="57" t="s">
        <v>38</v>
      </c>
      <c r="AA26" s="58"/>
      <c r="AB26" s="51"/>
      <c r="AC26" s="52"/>
      <c r="AD26" s="207"/>
      <c r="AE26" s="207"/>
      <c r="AF26" s="51"/>
      <c r="AG26" s="138"/>
      <c r="AH26" s="138"/>
      <c r="AI26" s="54"/>
      <c r="AL26" s="62"/>
      <c r="AM26" s="62"/>
      <c r="AN26" s="63"/>
      <c r="AO26" s="84"/>
      <c r="AP26" s="62"/>
      <c r="AQ26" s="63"/>
      <c r="AR26" s="63"/>
    </row>
    <row r="27" spans="2:44" ht="15.9" customHeight="1">
      <c r="P27" s="83"/>
      <c r="Q27" s="317"/>
      <c r="R27" s="317"/>
      <c r="S27" s="317"/>
      <c r="T27" s="317"/>
      <c r="U27" s="452" t="s">
        <v>64</v>
      </c>
      <c r="V27" s="453"/>
      <c r="W27" s="454"/>
      <c r="AA27" s="58"/>
      <c r="AB27" s="51"/>
      <c r="AC27" s="52"/>
      <c r="AD27" s="207"/>
      <c r="AE27" s="207"/>
      <c r="AF27" s="51"/>
      <c r="AG27" s="138"/>
      <c r="AH27" s="138"/>
      <c r="AI27" s="54"/>
      <c r="AL27" s="62"/>
      <c r="AM27" s="62"/>
      <c r="AN27" s="63"/>
      <c r="AO27" s="84"/>
      <c r="AP27" s="62"/>
      <c r="AQ27" s="63"/>
      <c r="AR27" s="63"/>
    </row>
    <row r="28" spans="2:44" ht="15.9" customHeight="1">
      <c r="B28" s="152" t="s">
        <v>18</v>
      </c>
      <c r="P28" s="83"/>
      <c r="Q28" s="317"/>
      <c r="R28" s="317"/>
      <c r="S28" s="317"/>
      <c r="T28" s="317"/>
      <c r="U28" s="217"/>
      <c r="V28" s="217"/>
      <c r="W28" s="57"/>
      <c r="AA28" s="58"/>
      <c r="AB28" s="51"/>
      <c r="AC28" s="52"/>
      <c r="AD28" s="207"/>
      <c r="AE28" s="207"/>
      <c r="AF28" s="51"/>
      <c r="AG28" s="138"/>
      <c r="AH28" s="138"/>
      <c r="AI28" s="54"/>
      <c r="AL28" s="62"/>
      <c r="AM28" s="62"/>
      <c r="AN28" s="63"/>
      <c r="AO28" s="84"/>
      <c r="AP28" s="62"/>
      <c r="AQ28" s="63"/>
      <c r="AR28" s="63"/>
    </row>
    <row r="29" spans="2:44" ht="15.9" customHeight="1">
      <c r="B29" s="125" t="s">
        <v>103</v>
      </c>
      <c r="P29" s="78" t="s">
        <v>48</v>
      </c>
      <c r="Q29" s="322"/>
      <c r="R29" s="322"/>
      <c r="S29" s="325"/>
      <c r="T29" s="321"/>
      <c r="U29" s="217" t="s">
        <v>49</v>
      </c>
      <c r="V29" s="217"/>
      <c r="W29" s="57"/>
      <c r="AA29" s="58"/>
      <c r="AB29" s="51"/>
      <c r="AC29" s="52"/>
      <c r="AD29" s="207"/>
      <c r="AE29" s="207"/>
      <c r="AF29" s="51"/>
      <c r="AG29" s="138"/>
      <c r="AH29" s="138"/>
      <c r="AI29" s="54"/>
      <c r="AL29" s="62"/>
      <c r="AM29" s="62"/>
      <c r="AN29" s="63"/>
      <c r="AO29" s="84"/>
      <c r="AP29" s="62"/>
      <c r="AQ29" s="63"/>
      <c r="AR29" s="63"/>
    </row>
    <row r="30" spans="2:44" ht="15.9" customHeight="1">
      <c r="B30" s="439" t="s">
        <v>106</v>
      </c>
      <c r="C30" s="439"/>
      <c r="D30" s="439"/>
      <c r="E30" s="439"/>
      <c r="F30" s="439"/>
      <c r="G30" s="439"/>
      <c r="H30" s="439"/>
      <c r="I30" s="439"/>
      <c r="J30" s="439"/>
      <c r="K30" s="439"/>
      <c r="L30" s="117"/>
      <c r="P30" s="89"/>
      <c r="Q30" s="318"/>
      <c r="R30" s="318"/>
      <c r="S30" s="318"/>
      <c r="T30" s="318"/>
      <c r="U30" s="446" t="s">
        <v>82</v>
      </c>
      <c r="V30" s="447"/>
      <c r="W30" s="448"/>
      <c r="AA30" s="58"/>
      <c r="AB30" s="51"/>
      <c r="AC30" s="52"/>
      <c r="AD30" s="207"/>
      <c r="AE30" s="207"/>
      <c r="AF30" s="51"/>
      <c r="AG30" s="138"/>
      <c r="AH30" s="138"/>
      <c r="AI30" s="54"/>
      <c r="AL30" s="62"/>
      <c r="AM30" s="62"/>
      <c r="AN30" s="63"/>
      <c r="AO30" s="84"/>
      <c r="AP30" s="62"/>
      <c r="AQ30" s="63"/>
      <c r="AR30" s="63"/>
    </row>
    <row r="31" spans="2:44" ht="15.9" customHeight="1">
      <c r="B31" s="439"/>
      <c r="C31" s="439"/>
      <c r="D31" s="439"/>
      <c r="E31" s="439"/>
      <c r="F31" s="439"/>
      <c r="G31" s="439"/>
      <c r="H31" s="439"/>
      <c r="I31" s="439"/>
      <c r="J31" s="439"/>
      <c r="K31" s="439"/>
      <c r="L31" s="117"/>
      <c r="P31" s="91"/>
      <c r="Q31" s="318"/>
      <c r="R31" s="318"/>
      <c r="S31" s="318"/>
      <c r="T31" s="318"/>
      <c r="U31" s="225"/>
      <c r="V31" s="225"/>
      <c r="W31" s="93"/>
      <c r="AA31" s="58"/>
      <c r="AB31" s="51"/>
      <c r="AC31" s="52"/>
      <c r="AD31" s="207"/>
      <c r="AE31" s="207"/>
      <c r="AF31" s="51"/>
      <c r="AG31" s="138"/>
      <c r="AH31" s="138"/>
      <c r="AI31" s="54"/>
      <c r="AL31" s="62"/>
      <c r="AM31" s="62"/>
      <c r="AN31" s="63"/>
      <c r="AO31" s="84"/>
      <c r="AP31" s="62"/>
      <c r="AQ31" s="63"/>
      <c r="AR31" s="63"/>
    </row>
    <row r="32" spans="2:44" ht="15" customHeight="1">
      <c r="P32" s="234" t="s">
        <v>50</v>
      </c>
      <c r="Q32" s="313"/>
      <c r="R32" s="313"/>
      <c r="S32" s="321"/>
      <c r="T32" s="321"/>
      <c r="U32" s="455" t="str">
        <f>IF(P32="","","研究管理運営機関の直接経費15％以内")</f>
        <v>研究管理運営機関の直接経費15％以内</v>
      </c>
      <c r="V32" s="456"/>
      <c r="W32" s="457"/>
      <c r="AA32" s="58"/>
      <c r="AB32" s="51"/>
      <c r="AC32" s="52"/>
      <c r="AD32" s="207"/>
      <c r="AE32" s="207"/>
      <c r="AF32" s="51"/>
      <c r="AG32" s="138"/>
      <c r="AH32" s="138"/>
      <c r="AI32" s="54"/>
      <c r="AL32" s="62"/>
      <c r="AM32" s="62"/>
      <c r="AN32" s="63"/>
      <c r="AO32" s="84"/>
      <c r="AP32" s="62"/>
      <c r="AQ32" s="63"/>
      <c r="AR32" s="63"/>
    </row>
    <row r="33" spans="2:44" ht="15.9" customHeight="1">
      <c r="B33" s="125" t="s">
        <v>12</v>
      </c>
      <c r="P33" s="83"/>
      <c r="Q33" s="312"/>
      <c r="R33" s="312"/>
      <c r="S33" s="316"/>
      <c r="T33" s="316"/>
      <c r="U33" s="446" t="s">
        <v>115</v>
      </c>
      <c r="V33" s="447"/>
      <c r="W33" s="448"/>
      <c r="AA33" s="58"/>
      <c r="AB33" s="51"/>
      <c r="AC33" s="52"/>
      <c r="AD33" s="207"/>
      <c r="AE33" s="207"/>
      <c r="AF33" s="51"/>
      <c r="AG33" s="138"/>
      <c r="AH33" s="138"/>
      <c r="AI33" s="54"/>
      <c r="AL33" s="62"/>
      <c r="AM33" s="62"/>
      <c r="AN33" s="63"/>
      <c r="AO33" s="84"/>
      <c r="AP33" s="62"/>
      <c r="AQ33" s="63"/>
      <c r="AR33" s="63"/>
    </row>
    <row r="34" spans="2:44" ht="15.9" customHeight="1">
      <c r="B34" s="232" t="s">
        <v>112</v>
      </c>
      <c r="E34" s="450" t="s">
        <v>107</v>
      </c>
      <c r="F34" s="450"/>
      <c r="G34" s="450"/>
      <c r="H34" s="450"/>
      <c r="I34" s="450"/>
      <c r="J34" s="450"/>
      <c r="K34" s="450"/>
      <c r="L34" s="450"/>
      <c r="P34" s="83"/>
      <c r="Q34" s="312"/>
      <c r="R34" s="312"/>
      <c r="S34" s="312"/>
      <c r="T34" s="312"/>
      <c r="U34" s="80"/>
      <c r="V34" s="81"/>
      <c r="W34" s="57"/>
      <c r="AA34" s="58"/>
      <c r="AB34" s="51"/>
      <c r="AC34" s="52"/>
      <c r="AD34" s="207"/>
      <c r="AE34" s="207"/>
      <c r="AF34" s="51"/>
      <c r="AG34" s="138"/>
      <c r="AH34" s="138"/>
      <c r="AI34" s="54"/>
      <c r="AL34" s="62"/>
      <c r="AM34" s="62"/>
      <c r="AN34" s="63"/>
      <c r="AO34" s="84"/>
      <c r="AP34" s="62"/>
      <c r="AQ34" s="63"/>
      <c r="AR34" s="63"/>
    </row>
    <row r="35" spans="2:44" ht="15.9" customHeight="1">
      <c r="B35" s="232" t="s">
        <v>113</v>
      </c>
      <c r="P35" s="74"/>
      <c r="Q35" s="319"/>
      <c r="R35" s="319"/>
      <c r="S35" s="320"/>
      <c r="T35" s="320"/>
      <c r="U35" s="76"/>
      <c r="V35" s="76"/>
      <c r="W35" s="96"/>
      <c r="AA35" s="58"/>
      <c r="AB35" s="51"/>
      <c r="AC35" s="52"/>
      <c r="AD35" s="207"/>
      <c r="AE35" s="207"/>
      <c r="AF35" s="51"/>
      <c r="AG35" s="138"/>
      <c r="AH35" s="138"/>
      <c r="AI35" s="54"/>
      <c r="AL35" s="62"/>
      <c r="AM35" s="62"/>
      <c r="AN35" s="63"/>
      <c r="AO35" s="84"/>
      <c r="AP35" s="62"/>
      <c r="AQ35" s="63"/>
      <c r="AR35" s="63"/>
    </row>
    <row r="36" spans="2:44" ht="15.9" customHeight="1">
      <c r="P36" s="97" t="s">
        <v>7</v>
      </c>
      <c r="Q36" s="326"/>
      <c r="R36" s="326"/>
      <c r="S36" s="326"/>
      <c r="T36" s="326"/>
      <c r="U36" s="98"/>
      <c r="V36" s="98"/>
      <c r="W36" s="99"/>
      <c r="AA36" s="58"/>
      <c r="AB36" s="51"/>
      <c r="AC36" s="52"/>
      <c r="AD36" s="207"/>
      <c r="AE36" s="207"/>
      <c r="AF36" s="51"/>
      <c r="AG36" s="138"/>
      <c r="AH36" s="138"/>
      <c r="AI36" s="54"/>
      <c r="AL36" s="62"/>
      <c r="AM36" s="62"/>
      <c r="AN36" s="63"/>
      <c r="AO36" s="84"/>
      <c r="AP36" s="62"/>
      <c r="AQ36" s="63"/>
      <c r="AR36" s="63"/>
    </row>
    <row r="37" spans="2:44" ht="15.9" customHeight="1">
      <c r="B37" s="451" t="s">
        <v>194</v>
      </c>
      <c r="C37" s="451"/>
      <c r="D37" s="451"/>
      <c r="E37" s="451"/>
      <c r="F37" s="451"/>
      <c r="G37" s="451"/>
      <c r="H37" s="451"/>
      <c r="I37" s="451"/>
      <c r="J37" s="451"/>
      <c r="K37" s="451"/>
      <c r="L37" s="451"/>
      <c r="P37" s="100"/>
      <c r="Q37" s="101"/>
      <c r="R37" s="101"/>
      <c r="S37" s="101"/>
      <c r="T37" s="101"/>
      <c r="U37" s="217"/>
      <c r="V37" s="217"/>
      <c r="W37" s="217"/>
      <c r="AA37" s="102"/>
      <c r="AB37" s="102"/>
      <c r="AC37" s="115"/>
      <c r="AD37" s="208"/>
      <c r="AE37" s="208"/>
      <c r="AF37" s="102"/>
      <c r="AG37" s="102"/>
      <c r="AH37" s="102"/>
      <c r="AI37" s="102"/>
      <c r="AL37" s="62"/>
      <c r="AM37" s="62"/>
      <c r="AN37" s="63"/>
      <c r="AO37" s="84"/>
      <c r="AP37" s="62"/>
      <c r="AQ37" s="63"/>
      <c r="AR37" s="63"/>
    </row>
    <row r="38" spans="2:44" ht="15.9" customHeight="1">
      <c r="B38" s="459" t="s">
        <v>157</v>
      </c>
      <c r="C38" s="459"/>
      <c r="D38" s="459"/>
      <c r="E38" s="459"/>
      <c r="F38" s="459"/>
      <c r="G38" s="459"/>
      <c r="H38" s="459"/>
      <c r="I38" s="459"/>
      <c r="J38" s="459"/>
      <c r="K38" s="459"/>
      <c r="L38" s="459"/>
      <c r="P38" s="460" t="s">
        <v>114</v>
      </c>
      <c r="Q38" s="460"/>
      <c r="R38" s="460"/>
      <c r="S38" s="460"/>
      <c r="T38" s="460"/>
      <c r="U38" s="460"/>
      <c r="V38" s="460"/>
      <c r="W38" s="460"/>
      <c r="AA38" s="216" t="s">
        <v>19</v>
      </c>
      <c r="AB38" s="220"/>
      <c r="AC38" s="114"/>
      <c r="AD38" s="103"/>
      <c r="AE38" s="328">
        <v>15000000</v>
      </c>
      <c r="AF38" s="103"/>
      <c r="AG38" s="103"/>
      <c r="AH38" s="103"/>
      <c r="AI38" s="220"/>
      <c r="AL38" s="102"/>
      <c r="AM38" s="102"/>
      <c r="AN38" s="102"/>
      <c r="AO38" s="67"/>
      <c r="AP38" s="102"/>
      <c r="AQ38" s="102"/>
      <c r="AR38" s="102"/>
    </row>
    <row r="39" spans="2:44" ht="15.9" customHeight="1">
      <c r="B39" s="461" t="s">
        <v>158</v>
      </c>
      <c r="C39" s="461"/>
      <c r="D39" s="461"/>
      <c r="E39" s="461"/>
      <c r="F39" s="461"/>
      <c r="G39" s="461"/>
      <c r="H39" s="461"/>
      <c r="I39" s="461"/>
      <c r="J39" s="461"/>
      <c r="K39" s="461"/>
      <c r="L39" s="461"/>
      <c r="P39" s="460"/>
      <c r="Q39" s="460"/>
      <c r="R39" s="460"/>
      <c r="S39" s="460"/>
      <c r="T39" s="460"/>
      <c r="U39" s="460"/>
      <c r="V39" s="460"/>
      <c r="W39" s="460"/>
      <c r="AA39" s="126"/>
      <c r="AB39" s="127"/>
      <c r="AC39" s="128"/>
      <c r="AD39" s="129"/>
      <c r="AE39" s="129"/>
      <c r="AF39" s="127"/>
      <c r="AG39" s="127"/>
      <c r="AH39" s="127"/>
      <c r="AI39" s="126"/>
      <c r="AL39" s="216" t="s">
        <v>19</v>
      </c>
      <c r="AM39" s="216"/>
      <c r="AN39" s="220"/>
      <c r="AO39" s="148">
        <v>1631000</v>
      </c>
      <c r="AP39" s="103"/>
      <c r="AQ39" s="103"/>
      <c r="AR39" s="220"/>
    </row>
    <row r="40" spans="2:44" ht="15.9" customHeight="1">
      <c r="B40" s="429"/>
      <c r="C40" s="429"/>
      <c r="D40" s="429"/>
      <c r="E40" s="429"/>
      <c r="F40" s="429"/>
      <c r="G40" s="429"/>
      <c r="H40" s="429"/>
      <c r="I40" s="429"/>
      <c r="J40" s="429"/>
      <c r="K40" s="429"/>
      <c r="L40" s="429"/>
      <c r="P40" s="100"/>
      <c r="Q40" s="101"/>
      <c r="R40" s="101"/>
      <c r="S40" s="101"/>
      <c r="T40" s="101"/>
      <c r="U40" s="217"/>
      <c r="V40" s="217"/>
      <c r="W40" s="217"/>
      <c r="AA40" s="245" t="s">
        <v>80</v>
      </c>
      <c r="AB40" s="246"/>
      <c r="AC40" s="246"/>
      <c r="AD40" s="246"/>
      <c r="AE40" s="246"/>
      <c r="AF40" s="246"/>
      <c r="AG40" s="246"/>
      <c r="AH40" s="246"/>
      <c r="AI40" s="246"/>
      <c r="AL40" s="38"/>
      <c r="AM40" s="38"/>
      <c r="AN40" s="38"/>
      <c r="AO40" s="61"/>
      <c r="AP40" s="38"/>
      <c r="AQ40" s="38"/>
      <c r="AR40" s="38"/>
    </row>
    <row r="41" spans="2:44" ht="15.9" customHeight="1">
      <c r="P41" s="106"/>
      <c r="Q41" s="101"/>
      <c r="R41" s="101"/>
      <c r="S41" s="101"/>
      <c r="T41" s="101"/>
      <c r="U41" s="217"/>
      <c r="V41" s="217"/>
      <c r="W41" s="217"/>
      <c r="AA41" s="462" t="s">
        <v>81</v>
      </c>
      <c r="AB41" s="462"/>
      <c r="AC41" s="462"/>
      <c r="AD41" s="462"/>
      <c r="AE41" s="462"/>
      <c r="AF41" s="462"/>
      <c r="AG41" s="462"/>
      <c r="AH41" s="462"/>
      <c r="AI41" s="462"/>
      <c r="AL41" s="250" t="s">
        <v>143</v>
      </c>
      <c r="AM41" s="250"/>
      <c r="AN41" s="250"/>
      <c r="AO41" s="235"/>
      <c r="AP41" s="250"/>
      <c r="AQ41" s="250"/>
      <c r="AR41" s="250"/>
    </row>
    <row r="42" spans="2:44" ht="15.9" customHeight="1">
      <c r="B42" s="125" t="s">
        <v>33</v>
      </c>
      <c r="P42" s="107"/>
      <c r="Q42" s="108"/>
      <c r="R42" s="108"/>
      <c r="S42" s="108"/>
      <c r="T42" s="108"/>
      <c r="U42" s="217"/>
      <c r="V42" s="217"/>
      <c r="W42" s="217"/>
      <c r="AA42" s="463" t="s">
        <v>160</v>
      </c>
      <c r="AB42" s="463"/>
      <c r="AC42" s="463"/>
      <c r="AD42" s="463"/>
      <c r="AE42" s="463"/>
      <c r="AF42" s="463"/>
      <c r="AG42" s="463"/>
      <c r="AH42" s="463"/>
      <c r="AI42" s="463"/>
      <c r="AL42" s="250" t="s">
        <v>144</v>
      </c>
      <c r="AM42" s="245"/>
      <c r="AN42" s="245"/>
      <c r="AO42" s="245"/>
      <c r="AP42" s="245"/>
      <c r="AQ42" s="245"/>
      <c r="AR42" s="245"/>
    </row>
    <row r="43" spans="2:44" ht="15.9" customHeight="1">
      <c r="B43" s="232" t="s">
        <v>104</v>
      </c>
      <c r="P43" s="109"/>
      <c r="Q43" s="110"/>
      <c r="R43" s="110"/>
      <c r="S43" s="110"/>
      <c r="T43" s="110"/>
      <c r="U43" s="217"/>
      <c r="V43" s="217"/>
      <c r="W43" s="217"/>
      <c r="AA43" s="463"/>
      <c r="AB43" s="463"/>
      <c r="AC43" s="463"/>
      <c r="AD43" s="463"/>
      <c r="AE43" s="463"/>
      <c r="AF43" s="463"/>
      <c r="AG43" s="463"/>
      <c r="AH43" s="463"/>
      <c r="AI43" s="463"/>
      <c r="AL43" s="250" t="s">
        <v>145</v>
      </c>
      <c r="AM43" s="245"/>
      <c r="AN43" s="245"/>
      <c r="AO43" s="245"/>
      <c r="AP43" s="245"/>
      <c r="AQ43" s="245"/>
      <c r="AR43" s="245"/>
    </row>
    <row r="44" spans="2:44" ht="15.9" customHeight="1">
      <c r="P44" s="111"/>
      <c r="Q44" s="112"/>
      <c r="R44" s="112"/>
      <c r="S44" s="112"/>
      <c r="T44" s="112"/>
      <c r="U44" s="217"/>
      <c r="V44" s="217"/>
      <c r="W44" s="217"/>
      <c r="AA44" s="463"/>
      <c r="AB44" s="463"/>
      <c r="AC44" s="463"/>
      <c r="AD44" s="463"/>
      <c r="AE44" s="463"/>
      <c r="AF44" s="463"/>
      <c r="AG44" s="463"/>
      <c r="AH44" s="463"/>
      <c r="AI44" s="463"/>
      <c r="AL44" s="250" t="s">
        <v>146</v>
      </c>
      <c r="AM44" s="245"/>
      <c r="AN44" s="245"/>
      <c r="AO44" s="245"/>
      <c r="AP44" s="245"/>
      <c r="AQ44" s="245"/>
      <c r="AR44" s="245"/>
    </row>
    <row r="45" spans="2:44" ht="15.9" customHeight="1">
      <c r="P45" s="113"/>
      <c r="Q45" s="112"/>
      <c r="R45" s="112"/>
      <c r="S45" s="112"/>
      <c r="T45" s="112"/>
      <c r="U45" s="217"/>
      <c r="V45" s="217"/>
      <c r="W45" s="217"/>
      <c r="AA45" s="463"/>
      <c r="AB45" s="463"/>
      <c r="AC45" s="463"/>
      <c r="AD45" s="463"/>
      <c r="AE45" s="463"/>
      <c r="AF45" s="463"/>
      <c r="AG45" s="463"/>
      <c r="AH45" s="463"/>
      <c r="AI45" s="463"/>
      <c r="AL45" s="458" t="s">
        <v>147</v>
      </c>
      <c r="AM45" s="458"/>
      <c r="AN45" s="458"/>
      <c r="AO45" s="458"/>
      <c r="AP45" s="458"/>
      <c r="AQ45" s="458"/>
      <c r="AR45" s="458"/>
    </row>
    <row r="46" spans="2:44" ht="15.9" customHeight="1">
      <c r="Q46" s="112"/>
      <c r="R46" s="112"/>
      <c r="S46" s="112"/>
      <c r="T46" s="112"/>
      <c r="U46" s="217"/>
      <c r="V46" s="217"/>
      <c r="W46" s="217"/>
      <c r="AA46" s="463"/>
      <c r="AB46" s="463"/>
      <c r="AC46" s="463"/>
      <c r="AD46" s="463"/>
      <c r="AE46" s="463"/>
      <c r="AF46" s="463"/>
      <c r="AG46" s="463"/>
      <c r="AH46" s="463"/>
      <c r="AI46" s="463"/>
      <c r="AL46" s="458"/>
      <c r="AM46" s="458"/>
      <c r="AN46" s="458"/>
      <c r="AO46" s="458"/>
      <c r="AP46" s="458"/>
      <c r="AQ46" s="458"/>
      <c r="AR46" s="458"/>
    </row>
    <row r="47" spans="2:44" ht="15.9" customHeight="1">
      <c r="B47" s="427" t="s">
        <v>108</v>
      </c>
      <c r="C47" s="427"/>
      <c r="D47" s="427"/>
      <c r="E47" s="427"/>
      <c r="F47" s="427"/>
      <c r="G47" s="427"/>
      <c r="H47" s="427"/>
      <c r="I47" s="427"/>
      <c r="J47" s="427"/>
      <c r="K47" s="427"/>
      <c r="L47" s="427"/>
      <c r="P47" s="105"/>
      <c r="Q47" s="112"/>
      <c r="R47" s="112"/>
      <c r="S47" s="112"/>
      <c r="T47" s="112"/>
      <c r="U47" s="217"/>
      <c r="V47" s="217"/>
      <c r="W47" s="217"/>
      <c r="AA47" s="463"/>
      <c r="AB47" s="463"/>
      <c r="AC47" s="463"/>
      <c r="AD47" s="463"/>
      <c r="AE47" s="463"/>
      <c r="AF47" s="463"/>
      <c r="AG47" s="463"/>
      <c r="AH47" s="463"/>
      <c r="AI47" s="463"/>
    </row>
    <row r="48" spans="2:44" ht="15.9" customHeight="1">
      <c r="P48" s="104"/>
      <c r="Q48" s="112"/>
      <c r="R48" s="112"/>
      <c r="S48" s="112"/>
      <c r="T48" s="112"/>
      <c r="U48" s="217"/>
      <c r="V48" s="217"/>
      <c r="W48" s="217"/>
      <c r="AA48" s="463"/>
      <c r="AB48" s="463"/>
      <c r="AC48" s="463"/>
      <c r="AD48" s="463"/>
      <c r="AE48" s="463"/>
      <c r="AF48" s="463"/>
      <c r="AG48" s="463"/>
      <c r="AH48" s="463"/>
      <c r="AI48" s="463"/>
    </row>
    <row r="49" spans="1:37" ht="15.9" customHeight="1">
      <c r="N49" s="222"/>
      <c r="O49" s="222"/>
      <c r="P49" s="222"/>
      <c r="Q49" s="222"/>
      <c r="R49" s="222"/>
      <c r="S49" s="222"/>
      <c r="T49" s="222"/>
      <c r="U49" s="222"/>
      <c r="V49" s="222"/>
      <c r="W49" s="222"/>
      <c r="Z49" s="85"/>
      <c r="AJ49" s="222"/>
      <c r="AK49" s="116"/>
    </row>
    <row r="50" spans="1:37" ht="15.9" customHeight="1">
      <c r="A50" s="427"/>
      <c r="B50" s="427"/>
      <c r="C50" s="427"/>
      <c r="D50" s="427"/>
      <c r="E50" s="427"/>
      <c r="F50" s="427"/>
      <c r="G50" s="427"/>
      <c r="H50" s="427"/>
      <c r="I50" s="427"/>
      <c r="J50" s="427"/>
      <c r="K50" s="427"/>
      <c r="L50" s="222"/>
      <c r="M50" s="222"/>
      <c r="Q50" s="112"/>
      <c r="R50" s="112"/>
      <c r="S50" s="112"/>
      <c r="T50" s="112"/>
      <c r="U50" s="217"/>
      <c r="V50" s="217"/>
      <c r="W50" s="217"/>
    </row>
    <row r="51" spans="1:37" ht="15.9" customHeight="1"/>
    <row r="52" spans="1:37" ht="15.9" customHeight="1"/>
    <row r="53" spans="1:37" ht="15.9" customHeight="1"/>
    <row r="54" spans="1:37" ht="15.9" customHeight="1"/>
    <row r="55" spans="1:37" ht="15.9" customHeight="1"/>
    <row r="56" spans="1:37" ht="15.9" customHeight="1"/>
    <row r="57" spans="1:37" ht="15.9" customHeight="1"/>
    <row r="58" spans="1:37" ht="15.9" customHeight="1"/>
    <row r="59" spans="1:37" ht="15.9" customHeight="1"/>
    <row r="60" spans="1:37" ht="15.9" customHeight="1"/>
    <row r="61" spans="1:37" ht="15.9" customHeight="1"/>
    <row r="62" spans="1:37" ht="15.9" customHeight="1"/>
    <row r="63" spans="1:37" ht="15.9" customHeight="1"/>
    <row r="64" spans="1:37" ht="15.9" customHeight="1"/>
    <row r="65" ht="15.9" customHeight="1"/>
    <row r="66" ht="15.9" customHeight="1"/>
    <row r="67" ht="15.9" customHeight="1"/>
    <row r="68" ht="15.9" customHeight="1"/>
    <row r="69" ht="15.9" customHeight="1"/>
    <row r="70" ht="15.9" customHeight="1"/>
    <row r="71" ht="15.9" customHeight="1"/>
    <row r="72" ht="15.9" customHeight="1"/>
    <row r="73" ht="15.9" customHeight="1"/>
    <row r="74" ht="15.9" customHeight="1"/>
    <row r="75" ht="15.9" customHeight="1"/>
    <row r="76" ht="15.9" customHeight="1"/>
    <row r="77" ht="15.9" customHeight="1"/>
    <row r="78" ht="15.9" customHeight="1"/>
    <row r="79" ht="15.9" customHeight="1"/>
    <row r="80" ht="15.9" customHeight="1"/>
    <row r="81" ht="15.9" customHeight="1"/>
    <row r="82" ht="15.9" customHeight="1"/>
    <row r="83" ht="15.9" customHeight="1"/>
    <row r="84" ht="15.9" customHeight="1"/>
    <row r="85" ht="15.9" customHeight="1"/>
    <row r="86" ht="15.9" customHeight="1"/>
    <row r="87" ht="15.9" customHeight="1"/>
    <row r="88" ht="15.9" customHeight="1"/>
    <row r="89" ht="15.9" customHeight="1"/>
    <row r="90" ht="15.9" customHeight="1"/>
    <row r="91" ht="15.9" customHeight="1"/>
    <row r="92" ht="15.9" customHeight="1"/>
    <row r="93" ht="15.9" customHeight="1"/>
    <row r="94" ht="15.9" customHeight="1"/>
    <row r="95" ht="15.9" customHeight="1"/>
    <row r="96" ht="15.9" customHeight="1"/>
    <row r="97" spans="16:35" ht="15.9" customHeight="1"/>
    <row r="98" spans="16:35" ht="15.9" customHeight="1">
      <c r="AA98" s="401" t="s">
        <v>100</v>
      </c>
      <c r="AB98" s="401"/>
      <c r="AC98" s="401"/>
      <c r="AD98" s="401"/>
      <c r="AE98" s="401"/>
      <c r="AF98" s="401"/>
      <c r="AG98" s="401"/>
      <c r="AH98" s="401"/>
      <c r="AI98" s="401"/>
    </row>
    <row r="99" spans="16:35" ht="15.9" customHeight="1">
      <c r="P99" s="143"/>
      <c r="AA99" s="401"/>
      <c r="AB99" s="401"/>
      <c r="AC99" s="401"/>
      <c r="AD99" s="401"/>
      <c r="AE99" s="401"/>
      <c r="AF99" s="401"/>
      <c r="AG99" s="401"/>
      <c r="AH99" s="401"/>
      <c r="AI99" s="401"/>
    </row>
    <row r="100" spans="16:35" ht="12">
      <c r="P100" s="143"/>
      <c r="AA100" s="401"/>
      <c r="AB100" s="401"/>
      <c r="AC100" s="401"/>
      <c r="AD100" s="401"/>
      <c r="AE100" s="401"/>
      <c r="AF100" s="401"/>
      <c r="AG100" s="401"/>
      <c r="AH100" s="401"/>
      <c r="AI100" s="401"/>
    </row>
    <row r="101" spans="16:35" ht="12">
      <c r="P101" s="144"/>
      <c r="AA101" s="401"/>
      <c r="AB101" s="401"/>
      <c r="AC101" s="401"/>
      <c r="AD101" s="401"/>
      <c r="AE101" s="401"/>
      <c r="AF101" s="401"/>
      <c r="AG101" s="401"/>
      <c r="AH101" s="401"/>
      <c r="AI101" s="401"/>
    </row>
    <row r="102" spans="16:35" ht="12">
      <c r="P102" s="144"/>
      <c r="AA102" s="401"/>
      <c r="AB102" s="401"/>
      <c r="AC102" s="401"/>
      <c r="AD102" s="401"/>
      <c r="AE102" s="401"/>
      <c r="AF102" s="401"/>
      <c r="AG102" s="401"/>
      <c r="AH102" s="401"/>
      <c r="AI102" s="401"/>
    </row>
    <row r="103" spans="16:35" ht="12">
      <c r="P103" s="144"/>
      <c r="AA103" s="401"/>
      <c r="AB103" s="401"/>
      <c r="AC103" s="401"/>
      <c r="AD103" s="401"/>
      <c r="AE103" s="401"/>
      <c r="AF103" s="401"/>
      <c r="AG103" s="401"/>
      <c r="AH103" s="401"/>
      <c r="AI103" s="401"/>
    </row>
    <row r="104" spans="16:35" ht="12">
      <c r="P104" s="144"/>
      <c r="AA104" s="401"/>
      <c r="AB104" s="401"/>
      <c r="AC104" s="401"/>
      <c r="AD104" s="401"/>
      <c r="AE104" s="401"/>
      <c r="AF104" s="401"/>
      <c r="AG104" s="401"/>
      <c r="AH104" s="401"/>
      <c r="AI104" s="401"/>
    </row>
    <row r="105" spans="16:35" ht="12">
      <c r="P105" s="144"/>
    </row>
    <row r="106" spans="16:35" ht="12">
      <c r="P106" s="144"/>
    </row>
    <row r="107" spans="16:35" ht="12">
      <c r="P107" s="144"/>
    </row>
    <row r="108" spans="16:35" ht="12">
      <c r="P108" s="144"/>
    </row>
    <row r="109" spans="16:35" ht="12">
      <c r="P109" s="144"/>
    </row>
    <row r="110" spans="16:35" ht="12">
      <c r="P110" s="144"/>
    </row>
    <row r="111" spans="16:35" ht="12">
      <c r="P111" s="144"/>
    </row>
    <row r="112" spans="16:35" ht="12">
      <c r="P112" s="144"/>
    </row>
    <row r="113" spans="16:16" ht="12">
      <c r="P113" s="144"/>
    </row>
    <row r="114" spans="16:16" ht="12">
      <c r="P114" s="144"/>
    </row>
    <row r="115" spans="16:16" ht="12">
      <c r="P115" s="144"/>
    </row>
    <row r="116" spans="16:16" ht="12">
      <c r="P116" s="144"/>
    </row>
    <row r="117" spans="16:16" ht="12">
      <c r="P117" s="144"/>
    </row>
    <row r="118" spans="16:16" ht="12">
      <c r="P118" s="144"/>
    </row>
    <row r="119" spans="16:16" ht="12">
      <c r="P119" s="144"/>
    </row>
    <row r="120" spans="16:16" ht="12">
      <c r="P120" s="144"/>
    </row>
    <row r="121" spans="16:16" ht="12">
      <c r="P121" s="144"/>
    </row>
    <row r="122" spans="16:16" ht="12">
      <c r="P122" s="144"/>
    </row>
    <row r="123" spans="16:16" ht="12">
      <c r="P123" s="144"/>
    </row>
    <row r="124" spans="16:16" ht="12">
      <c r="P124" s="144"/>
    </row>
    <row r="125" spans="16:16" ht="12">
      <c r="P125" s="144"/>
    </row>
    <row r="126" spans="16:16" ht="12">
      <c r="P126" s="144"/>
    </row>
    <row r="127" spans="16:16" ht="12">
      <c r="P127" s="144"/>
    </row>
    <row r="128" spans="16:16" ht="12">
      <c r="P128" s="144"/>
    </row>
    <row r="129" spans="16:16" ht="12">
      <c r="P129" s="144"/>
    </row>
    <row r="130" spans="16:16" ht="12">
      <c r="P130" s="144"/>
    </row>
    <row r="131" spans="16:16" ht="12">
      <c r="P131" s="144"/>
    </row>
    <row r="132" spans="16:16" ht="12">
      <c r="P132" s="144"/>
    </row>
    <row r="133" spans="16:16" ht="12">
      <c r="P133" s="144"/>
    </row>
    <row r="134" spans="16:16" ht="12">
      <c r="P134" s="144"/>
    </row>
    <row r="135" spans="16:16" ht="12">
      <c r="P135" s="144"/>
    </row>
    <row r="136" spans="16:16" ht="12">
      <c r="P136" s="144"/>
    </row>
    <row r="137" spans="16:16" ht="12">
      <c r="P137" s="144"/>
    </row>
    <row r="138" spans="16:16" ht="12">
      <c r="P138" s="144"/>
    </row>
    <row r="139" spans="16:16" ht="12">
      <c r="P139" s="144"/>
    </row>
    <row r="140" spans="16:16" ht="12">
      <c r="P140" s="144"/>
    </row>
    <row r="141" spans="16:16" ht="12">
      <c r="P141" s="144"/>
    </row>
    <row r="142" spans="16:16" ht="12">
      <c r="P142" s="144"/>
    </row>
    <row r="143" spans="16:16" ht="12">
      <c r="P143" s="144"/>
    </row>
    <row r="144" spans="16:16" ht="12">
      <c r="P144" s="144"/>
    </row>
    <row r="145" spans="16:16" ht="12">
      <c r="P145" s="144"/>
    </row>
    <row r="146" spans="16:16" ht="12">
      <c r="P146" s="144"/>
    </row>
    <row r="147" spans="16:16" ht="12">
      <c r="P147" s="144"/>
    </row>
    <row r="148" spans="16:16" ht="12">
      <c r="P148" s="144"/>
    </row>
    <row r="149" spans="16:16" ht="12">
      <c r="P149" s="144"/>
    </row>
    <row r="150" spans="16:16" ht="12">
      <c r="P150" s="144"/>
    </row>
    <row r="151" spans="16:16" ht="12">
      <c r="P151" s="144"/>
    </row>
    <row r="152" spans="16:16" ht="12">
      <c r="P152" s="145"/>
    </row>
    <row r="153" spans="16:16" ht="12">
      <c r="P153" s="146"/>
    </row>
    <row r="154" spans="16:16" ht="12">
      <c r="P154" s="146"/>
    </row>
    <row r="155" spans="16:16" ht="12">
      <c r="P155" s="146"/>
    </row>
    <row r="156" spans="16:16" ht="12">
      <c r="P156" s="146"/>
    </row>
    <row r="157" spans="16:16" ht="12">
      <c r="P157" s="146"/>
    </row>
    <row r="158" spans="16:16" ht="12">
      <c r="P158" s="146"/>
    </row>
    <row r="159" spans="16:16" ht="12">
      <c r="P159" s="146"/>
    </row>
    <row r="160" spans="16:16" ht="12">
      <c r="P160" s="146"/>
    </row>
    <row r="161" spans="16:16" ht="12">
      <c r="P161" s="146"/>
    </row>
    <row r="162" spans="16:16" ht="12">
      <c r="P162" s="146"/>
    </row>
    <row r="163" spans="16:16" ht="12">
      <c r="P163" s="146"/>
    </row>
    <row r="164" spans="16:16" ht="12">
      <c r="P164" s="146"/>
    </row>
    <row r="165" spans="16:16" ht="12">
      <c r="P165" s="146"/>
    </row>
    <row r="166" spans="16:16" ht="12">
      <c r="P166" s="146"/>
    </row>
    <row r="167" spans="16:16" ht="12">
      <c r="P167" s="146"/>
    </row>
    <row r="168" spans="16:16" ht="12">
      <c r="P168" s="146"/>
    </row>
    <row r="169" spans="16:16" ht="12">
      <c r="P169" s="146"/>
    </row>
    <row r="170" spans="16:16" ht="12">
      <c r="P170" s="146"/>
    </row>
    <row r="171" spans="16:16" ht="12">
      <c r="P171" s="146"/>
    </row>
    <row r="172" spans="16:16" ht="12">
      <c r="P172" s="146"/>
    </row>
    <row r="173" spans="16:16" ht="12">
      <c r="P173" s="146"/>
    </row>
    <row r="174" spans="16:16" ht="12">
      <c r="P174" s="146"/>
    </row>
    <row r="175" spans="16:16" ht="12">
      <c r="P175" s="146"/>
    </row>
    <row r="176" spans="16:16" ht="12">
      <c r="P176" s="146"/>
    </row>
    <row r="177" spans="16:16" ht="12">
      <c r="P177" s="146"/>
    </row>
    <row r="178" spans="16:16" ht="12">
      <c r="P178" s="146"/>
    </row>
    <row r="179" spans="16:16" ht="12">
      <c r="P179" s="146"/>
    </row>
    <row r="180" spans="16:16" ht="12">
      <c r="P180" s="146"/>
    </row>
    <row r="181" spans="16:16" ht="12">
      <c r="P181" s="146"/>
    </row>
    <row r="182" spans="16:16" ht="12">
      <c r="P182" s="146"/>
    </row>
    <row r="183" spans="16:16" ht="12">
      <c r="P183" s="146"/>
    </row>
    <row r="184" spans="16:16" ht="12">
      <c r="P184" s="146"/>
    </row>
    <row r="185" spans="16:16" ht="12">
      <c r="P185" s="146"/>
    </row>
    <row r="186" spans="16:16" ht="12">
      <c r="P186" s="146"/>
    </row>
    <row r="187" spans="16:16" ht="12">
      <c r="P187" s="146"/>
    </row>
    <row r="188" spans="16:16" ht="12">
      <c r="P188" s="146"/>
    </row>
    <row r="189" spans="16:16" ht="12">
      <c r="P189" s="146"/>
    </row>
    <row r="190" spans="16:16" ht="12">
      <c r="P190" s="146"/>
    </row>
    <row r="191" spans="16:16" ht="12">
      <c r="P191" s="146"/>
    </row>
    <row r="192" spans="16:16" ht="12">
      <c r="P192" s="146"/>
    </row>
    <row r="193" spans="16:16" ht="12">
      <c r="P193" s="146"/>
    </row>
    <row r="194" spans="16:16" ht="12">
      <c r="P194" s="146"/>
    </row>
    <row r="195" spans="16:16" ht="12">
      <c r="P195" s="146"/>
    </row>
    <row r="196" spans="16:16" ht="12">
      <c r="P196" s="146"/>
    </row>
    <row r="197" spans="16:16" ht="12">
      <c r="P197" s="146"/>
    </row>
    <row r="198" spans="16:16" ht="12">
      <c r="P198" s="146"/>
    </row>
    <row r="199" spans="16:16" ht="12">
      <c r="P199" s="146"/>
    </row>
    <row r="200" spans="16:16" ht="12">
      <c r="P200" s="146"/>
    </row>
    <row r="201" spans="16:16" ht="12">
      <c r="P201" s="146"/>
    </row>
    <row r="202" spans="16:16" ht="12">
      <c r="P202" s="146"/>
    </row>
    <row r="203" spans="16:16" ht="12">
      <c r="P203" s="146"/>
    </row>
    <row r="204" spans="16:16" ht="12">
      <c r="P204" s="146"/>
    </row>
    <row r="205" spans="16:16" ht="12">
      <c r="P205" s="146"/>
    </row>
    <row r="206" spans="16:16" ht="12">
      <c r="P206" s="146"/>
    </row>
    <row r="207" spans="16:16" ht="12">
      <c r="P207" s="146"/>
    </row>
    <row r="208" spans="16:16" ht="12">
      <c r="P208" s="146"/>
    </row>
    <row r="209" spans="16:16" ht="12">
      <c r="P209" s="146"/>
    </row>
    <row r="210" spans="16:16" ht="12">
      <c r="P210" s="146"/>
    </row>
    <row r="211" spans="16:16" ht="12">
      <c r="P211" s="146"/>
    </row>
    <row r="212" spans="16:16" ht="12">
      <c r="P212" s="146"/>
    </row>
    <row r="213" spans="16:16" ht="12">
      <c r="P213" s="146"/>
    </row>
    <row r="214" spans="16:16" ht="12">
      <c r="P214" s="146"/>
    </row>
    <row r="215" spans="16:16" ht="12">
      <c r="P215" s="146"/>
    </row>
    <row r="216" spans="16:16" ht="12">
      <c r="P216" s="146"/>
    </row>
    <row r="217" spans="16:16" ht="12">
      <c r="P217" s="146"/>
    </row>
  </sheetData>
  <sheetProtection sheet="1" formatCells="0" insertColumns="0" insertRows="0" deleteColumns="0" deleteRows="0"/>
  <dataConsolidate/>
  <mergeCells count="38">
    <mergeCell ref="J1:L1"/>
    <mergeCell ref="F20:L21"/>
    <mergeCell ref="AM5:AM6"/>
    <mergeCell ref="AD3:AE3"/>
    <mergeCell ref="AF3:AF4"/>
    <mergeCell ref="AG3:AG4"/>
    <mergeCell ref="AH3:AH4"/>
    <mergeCell ref="AL3:AL6"/>
    <mergeCell ref="AM3:AM4"/>
    <mergeCell ref="F16:L17"/>
    <mergeCell ref="U16:W16"/>
    <mergeCell ref="F18:L19"/>
    <mergeCell ref="I3:K3"/>
    <mergeCell ref="AN3:AN6"/>
    <mergeCell ref="AO3:AO6"/>
    <mergeCell ref="AP3:AP6"/>
    <mergeCell ref="AQ3:AQ6"/>
    <mergeCell ref="AR3:AR6"/>
    <mergeCell ref="AL45:AR46"/>
    <mergeCell ref="B47:L47"/>
    <mergeCell ref="A50:K50"/>
    <mergeCell ref="B38:L38"/>
    <mergeCell ref="P38:W39"/>
    <mergeCell ref="B39:L39"/>
    <mergeCell ref="B40:L40"/>
    <mergeCell ref="AA41:AI41"/>
    <mergeCell ref="AA42:AI48"/>
    <mergeCell ref="U33:W33"/>
    <mergeCell ref="F14:L15"/>
    <mergeCell ref="S15:T15"/>
    <mergeCell ref="E34:L34"/>
    <mergeCell ref="AA98:AI104"/>
    <mergeCell ref="B37:L37"/>
    <mergeCell ref="B24:L26"/>
    <mergeCell ref="U27:W27"/>
    <mergeCell ref="B30:K31"/>
    <mergeCell ref="U30:W30"/>
    <mergeCell ref="U32:W32"/>
  </mergeCells>
  <phoneticPr fontId="3"/>
  <conditionalFormatting sqref="B37">
    <cfRule type="expression" dxfId="7" priority="1">
      <formula>CELL("protect",B37)=1</formula>
    </cfRule>
  </conditionalFormatting>
  <dataValidations count="1">
    <dataValidation imeMode="on" allowBlank="1" showInputMessage="1" showErrorMessage="1" sqref="C23:K23 B30 B24 L30:L31 B38:B40" xr:uid="{828F1E97-EC53-4D4E-8ED2-9A42431B175A}"/>
  </dataValidations>
  <printOptions horizontalCentered="1"/>
  <pageMargins left="0.59055118110236227" right="0.59055118110236227" top="0.98425196850393704" bottom="0.78740157480314965" header="0" footer="0"/>
  <pageSetup paperSize="9" scale="95" firstPageNumber="74" orientation="portrait" cellComments="asDisplayed" r:id="rId1"/>
  <headerFooter alignWithMargins="0"/>
  <colBreaks count="3" manualBreakCount="3">
    <brk id="13" max="47" man="1"/>
    <brk id="24" max="47" man="1"/>
    <brk id="35" max="47"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CA722-47A1-4C11-92FA-E619C7752CC0}">
  <dimension ref="A1:N70"/>
  <sheetViews>
    <sheetView zoomScale="80" zoomScaleNormal="80" zoomScaleSheetLayoutView="80" workbookViewId="0"/>
  </sheetViews>
  <sheetFormatPr defaultColWidth="8.88671875" defaultRowHeight="13.2"/>
  <cols>
    <col min="1" max="1" width="39.33203125" style="16" customWidth="1"/>
    <col min="2" max="6" width="20.6640625" style="16" customWidth="1"/>
    <col min="7" max="12" width="20.6640625" style="16" hidden="1" customWidth="1"/>
    <col min="13" max="13" width="20.6640625" style="16" customWidth="1"/>
    <col min="14" max="14" width="16.6640625" style="16" customWidth="1"/>
    <col min="15" max="16384" width="8.88671875" style="16"/>
  </cols>
  <sheetData>
    <row r="1" spans="1:14">
      <c r="A1" s="1" t="s">
        <v>13</v>
      </c>
      <c r="N1" s="274" t="s">
        <v>178</v>
      </c>
    </row>
    <row r="2" spans="1:14" ht="20.100000000000001" customHeight="1">
      <c r="A2" s="203" t="s">
        <v>51</v>
      </c>
    </row>
    <row r="3" spans="1:14" ht="30" customHeight="1">
      <c r="A3" s="204" t="s">
        <v>179</v>
      </c>
      <c r="C3" s="17"/>
      <c r="D3" s="18"/>
      <c r="E3" s="19"/>
      <c r="F3" s="20"/>
      <c r="G3" s="20"/>
      <c r="H3" s="20"/>
      <c r="I3" s="20"/>
      <c r="J3" s="20"/>
      <c r="K3" s="20"/>
      <c r="L3" s="20"/>
      <c r="M3" s="20"/>
      <c r="N3" s="20"/>
    </row>
    <row r="4" spans="1:14" ht="18" customHeight="1">
      <c r="A4" s="21" t="s">
        <v>62</v>
      </c>
      <c r="B4" s="22" t="s">
        <v>98</v>
      </c>
      <c r="C4" s="18"/>
      <c r="D4" s="18"/>
      <c r="E4" s="18"/>
      <c r="F4" s="20"/>
      <c r="G4" s="20"/>
      <c r="H4" s="20"/>
      <c r="I4" s="20"/>
      <c r="J4" s="20"/>
      <c r="K4" s="20"/>
      <c r="L4" s="20"/>
      <c r="M4" s="20"/>
      <c r="N4" s="20"/>
    </row>
    <row r="5" spans="1:14" ht="18" customHeight="1">
      <c r="A5" s="21"/>
      <c r="B5" s="23"/>
      <c r="C5" s="18"/>
      <c r="D5" s="18"/>
      <c r="E5" s="18"/>
      <c r="F5" s="20"/>
      <c r="G5" s="20"/>
      <c r="H5" s="20"/>
      <c r="I5" s="20"/>
      <c r="J5" s="20"/>
      <c r="K5" s="20"/>
      <c r="L5" s="20"/>
      <c r="M5" s="20"/>
      <c r="N5" s="20"/>
    </row>
    <row r="6" spans="1:14" s="151" customFormat="1" ht="18" customHeight="1">
      <c r="A6" s="273" t="s">
        <v>52</v>
      </c>
      <c r="B6" s="466" t="s">
        <v>148</v>
      </c>
      <c r="C6" s="467"/>
      <c r="D6" s="467"/>
      <c r="E6" s="467"/>
      <c r="F6" s="467"/>
      <c r="G6" s="24"/>
      <c r="H6" s="24"/>
      <c r="I6" s="24"/>
      <c r="J6" s="24"/>
      <c r="K6" s="24"/>
      <c r="L6" s="18"/>
      <c r="M6" s="18"/>
      <c r="N6" s="18"/>
    </row>
    <row r="7" spans="1:14" s="151" customFormat="1" ht="18" customHeight="1">
      <c r="A7" s="273" t="s">
        <v>53</v>
      </c>
      <c r="B7" s="466" t="s">
        <v>105</v>
      </c>
      <c r="C7" s="467"/>
      <c r="D7" s="467"/>
      <c r="E7" s="467"/>
      <c r="F7" s="467"/>
      <c r="G7" s="24"/>
      <c r="H7" s="24"/>
      <c r="I7" s="24"/>
      <c r="J7" s="24"/>
      <c r="K7" s="24"/>
      <c r="L7" s="18"/>
      <c r="M7" s="18"/>
      <c r="N7" s="18"/>
    </row>
    <row r="8" spans="1:14" s="151" customFormat="1" ht="18" customHeight="1">
      <c r="A8" s="273" t="s">
        <v>54</v>
      </c>
      <c r="B8" s="468" t="s">
        <v>175</v>
      </c>
      <c r="C8" s="469"/>
      <c r="D8" s="24" t="s">
        <v>55</v>
      </c>
      <c r="E8" s="468" t="s">
        <v>175</v>
      </c>
      <c r="F8" s="469"/>
      <c r="G8" s="25"/>
      <c r="H8" s="25"/>
      <c r="I8" s="25"/>
      <c r="J8" s="25"/>
      <c r="K8" s="25"/>
      <c r="L8" s="152"/>
      <c r="M8" s="152"/>
      <c r="N8" s="152"/>
    </row>
    <row r="9" spans="1:14" ht="18" customHeight="1">
      <c r="A9" s="26"/>
      <c r="B9" s="27"/>
      <c r="C9" s="27"/>
      <c r="D9" s="27"/>
      <c r="E9" s="28"/>
      <c r="F9" s="28"/>
      <c r="G9" s="28"/>
      <c r="H9" s="28"/>
      <c r="I9" s="28"/>
      <c r="J9" s="28"/>
      <c r="K9" s="28"/>
      <c r="L9" s="29"/>
      <c r="M9" s="29"/>
      <c r="N9" s="29"/>
    </row>
    <row r="10" spans="1:14" ht="27.9" customHeight="1" thickBot="1">
      <c r="A10" s="311" t="s">
        <v>181</v>
      </c>
      <c r="B10" s="307"/>
      <c r="C10" s="307"/>
      <c r="D10" s="307"/>
      <c r="E10" s="307"/>
      <c r="F10" s="307"/>
      <c r="G10" s="307"/>
      <c r="H10" s="307"/>
      <c r="I10" s="307"/>
      <c r="J10" s="307"/>
      <c r="K10" s="307"/>
      <c r="L10" s="307"/>
      <c r="M10" s="307"/>
      <c r="N10" s="307"/>
    </row>
    <row r="11" spans="1:14" ht="65.25" customHeight="1">
      <c r="A11" s="153" t="s">
        <v>79</v>
      </c>
      <c r="B11" s="154" t="s">
        <v>150</v>
      </c>
      <c r="C11" s="155" t="s">
        <v>151</v>
      </c>
      <c r="D11" s="155" t="s">
        <v>185</v>
      </c>
      <c r="E11" s="155" t="s">
        <v>186</v>
      </c>
      <c r="F11" s="155"/>
      <c r="G11" s="155"/>
      <c r="H11" s="155"/>
      <c r="I11" s="155"/>
      <c r="J11" s="155"/>
      <c r="K11" s="155"/>
      <c r="L11" s="156"/>
      <c r="M11" s="157" t="s">
        <v>56</v>
      </c>
      <c r="N11" s="158" t="s">
        <v>57</v>
      </c>
    </row>
    <row r="12" spans="1:14" ht="27.9" customHeight="1">
      <c r="A12" s="159" t="s">
        <v>58</v>
      </c>
      <c r="B12" s="276"/>
      <c r="C12" s="277"/>
      <c r="D12" s="277"/>
      <c r="E12" s="277"/>
      <c r="F12" s="277"/>
      <c r="G12" s="277"/>
      <c r="H12" s="277"/>
      <c r="I12" s="277"/>
      <c r="J12" s="277"/>
      <c r="K12" s="277"/>
      <c r="L12" s="278"/>
      <c r="M12" s="279"/>
      <c r="N12" s="164"/>
    </row>
    <row r="13" spans="1:14" ht="27.9" customHeight="1">
      <c r="A13" s="165"/>
      <c r="B13" s="166"/>
      <c r="C13" s="167"/>
      <c r="D13" s="167"/>
      <c r="E13" s="167"/>
      <c r="F13" s="167"/>
      <c r="G13" s="167"/>
      <c r="H13" s="167"/>
      <c r="I13" s="167"/>
      <c r="J13" s="167"/>
      <c r="K13" s="167"/>
      <c r="L13" s="168"/>
      <c r="M13" s="169"/>
      <c r="N13" s="164"/>
    </row>
    <row r="14" spans="1:14" ht="27.9" customHeight="1">
      <c r="A14" s="170" t="s">
        <v>68</v>
      </c>
      <c r="B14" s="276"/>
      <c r="C14" s="277"/>
      <c r="D14" s="277"/>
      <c r="E14" s="277"/>
      <c r="F14" s="277"/>
      <c r="G14" s="277"/>
      <c r="H14" s="277"/>
      <c r="I14" s="277"/>
      <c r="J14" s="277"/>
      <c r="K14" s="277"/>
      <c r="L14" s="278"/>
      <c r="M14" s="279"/>
      <c r="N14" s="164"/>
    </row>
    <row r="15" spans="1:14" ht="27.9" customHeight="1">
      <c r="A15" s="171" t="s">
        <v>87</v>
      </c>
      <c r="B15" s="166"/>
      <c r="C15" s="167"/>
      <c r="D15" s="167"/>
      <c r="E15" s="167"/>
      <c r="F15" s="167"/>
      <c r="G15" s="167"/>
      <c r="H15" s="167"/>
      <c r="I15" s="167"/>
      <c r="J15" s="167"/>
      <c r="K15" s="167"/>
      <c r="L15" s="167"/>
      <c r="M15" s="279"/>
      <c r="N15" s="164"/>
    </row>
    <row r="16" spans="1:14" ht="27.9" customHeight="1">
      <c r="A16" s="171" t="s">
        <v>88</v>
      </c>
      <c r="B16" s="166"/>
      <c r="C16" s="167"/>
      <c r="D16" s="167"/>
      <c r="E16" s="167"/>
      <c r="F16" s="167"/>
      <c r="G16" s="167"/>
      <c r="H16" s="167"/>
      <c r="I16" s="167"/>
      <c r="J16" s="167"/>
      <c r="K16" s="167"/>
      <c r="L16" s="167"/>
      <c r="M16" s="279"/>
      <c r="N16" s="164"/>
    </row>
    <row r="17" spans="1:14" ht="27.9" customHeight="1">
      <c r="A17" s="171"/>
      <c r="B17" s="166"/>
      <c r="C17" s="167"/>
      <c r="D17" s="167"/>
      <c r="E17" s="167"/>
      <c r="F17" s="167"/>
      <c r="G17" s="167"/>
      <c r="H17" s="167"/>
      <c r="I17" s="167"/>
      <c r="J17" s="167"/>
      <c r="K17" s="167"/>
      <c r="L17" s="168"/>
      <c r="M17" s="169"/>
      <c r="N17" s="164"/>
    </row>
    <row r="18" spans="1:14" ht="27.9" customHeight="1">
      <c r="A18" s="170" t="s">
        <v>69</v>
      </c>
      <c r="B18" s="276"/>
      <c r="C18" s="277"/>
      <c r="D18" s="277"/>
      <c r="E18" s="277"/>
      <c r="F18" s="277"/>
      <c r="G18" s="277"/>
      <c r="H18" s="277"/>
      <c r="I18" s="277"/>
      <c r="J18" s="277"/>
      <c r="K18" s="277"/>
      <c r="L18" s="278"/>
      <c r="M18" s="279"/>
      <c r="N18" s="164"/>
    </row>
    <row r="19" spans="1:14" ht="27.9" customHeight="1">
      <c r="A19" s="171" t="s">
        <v>89</v>
      </c>
      <c r="B19" s="166"/>
      <c r="C19" s="167"/>
      <c r="D19" s="167"/>
      <c r="E19" s="167"/>
      <c r="F19" s="167"/>
      <c r="G19" s="167"/>
      <c r="H19" s="167"/>
      <c r="I19" s="167"/>
      <c r="J19" s="167"/>
      <c r="K19" s="167"/>
      <c r="L19" s="168"/>
      <c r="M19" s="279"/>
      <c r="N19" s="164"/>
    </row>
    <row r="20" spans="1:14" ht="27.9" customHeight="1">
      <c r="A20" s="171" t="s">
        <v>90</v>
      </c>
      <c r="B20" s="166"/>
      <c r="C20" s="167"/>
      <c r="D20" s="167"/>
      <c r="E20" s="167"/>
      <c r="F20" s="167"/>
      <c r="G20" s="167"/>
      <c r="H20" s="167"/>
      <c r="I20" s="167"/>
      <c r="J20" s="167"/>
      <c r="K20" s="167"/>
      <c r="L20" s="168"/>
      <c r="M20" s="279"/>
      <c r="N20" s="164"/>
    </row>
    <row r="21" spans="1:14" ht="27.9" customHeight="1">
      <c r="A21" s="171"/>
      <c r="B21" s="166"/>
      <c r="C21" s="167"/>
      <c r="D21" s="167"/>
      <c r="E21" s="167"/>
      <c r="F21" s="167"/>
      <c r="G21" s="167"/>
      <c r="H21" s="167"/>
      <c r="I21" s="167"/>
      <c r="J21" s="167"/>
      <c r="K21" s="167"/>
      <c r="L21" s="168"/>
      <c r="M21" s="169"/>
      <c r="N21" s="164"/>
    </row>
    <row r="22" spans="1:14" ht="27.9" customHeight="1">
      <c r="A22" s="170" t="s">
        <v>70</v>
      </c>
      <c r="B22" s="276"/>
      <c r="C22" s="277"/>
      <c r="D22" s="277"/>
      <c r="E22" s="277"/>
      <c r="F22" s="277"/>
      <c r="G22" s="277"/>
      <c r="H22" s="277"/>
      <c r="I22" s="277"/>
      <c r="J22" s="277"/>
      <c r="K22" s="277"/>
      <c r="L22" s="278"/>
      <c r="M22" s="279"/>
      <c r="N22" s="164"/>
    </row>
    <row r="23" spans="1:14" ht="27.9" customHeight="1">
      <c r="A23" s="172" t="s">
        <v>165</v>
      </c>
      <c r="B23" s="166"/>
      <c r="C23" s="167"/>
      <c r="D23" s="167"/>
      <c r="E23" s="167"/>
      <c r="F23" s="167"/>
      <c r="G23" s="167"/>
      <c r="H23" s="167"/>
      <c r="I23" s="167"/>
      <c r="J23" s="167"/>
      <c r="K23" s="167"/>
      <c r="L23" s="167"/>
      <c r="M23" s="279"/>
      <c r="N23" s="164"/>
    </row>
    <row r="24" spans="1:14" ht="27.9" customHeight="1">
      <c r="A24" s="171" t="s">
        <v>91</v>
      </c>
      <c r="B24" s="166"/>
      <c r="C24" s="167"/>
      <c r="D24" s="167"/>
      <c r="E24" s="167"/>
      <c r="F24" s="167"/>
      <c r="G24" s="167"/>
      <c r="H24" s="167"/>
      <c r="I24" s="167"/>
      <c r="J24" s="167"/>
      <c r="K24" s="167"/>
      <c r="L24" s="167"/>
      <c r="M24" s="279"/>
      <c r="N24" s="164"/>
    </row>
    <row r="25" spans="1:14" ht="27.9" customHeight="1">
      <c r="A25" s="171" t="s">
        <v>166</v>
      </c>
      <c r="B25" s="166"/>
      <c r="C25" s="167"/>
      <c r="D25" s="167"/>
      <c r="E25" s="167"/>
      <c r="F25" s="167"/>
      <c r="G25" s="167"/>
      <c r="H25" s="167"/>
      <c r="I25" s="167"/>
      <c r="J25" s="167"/>
      <c r="K25" s="167"/>
      <c r="L25" s="167"/>
      <c r="M25" s="279"/>
      <c r="N25" s="164"/>
    </row>
    <row r="26" spans="1:14" ht="27.9" customHeight="1">
      <c r="A26" s="171"/>
      <c r="B26" s="166"/>
      <c r="C26" s="167"/>
      <c r="D26" s="167"/>
      <c r="E26" s="167"/>
      <c r="F26" s="167"/>
      <c r="G26" s="167"/>
      <c r="H26" s="167"/>
      <c r="I26" s="167"/>
      <c r="J26" s="167"/>
      <c r="K26" s="167"/>
      <c r="L26" s="168"/>
      <c r="M26" s="169"/>
      <c r="N26" s="164"/>
    </row>
    <row r="27" spans="1:14" ht="27.9" customHeight="1">
      <c r="A27" s="170" t="s">
        <v>71</v>
      </c>
      <c r="B27" s="276"/>
      <c r="C27" s="277"/>
      <c r="D27" s="277"/>
      <c r="E27" s="277"/>
      <c r="F27" s="277"/>
      <c r="G27" s="277"/>
      <c r="H27" s="277"/>
      <c r="I27" s="277"/>
      <c r="J27" s="277"/>
      <c r="K27" s="277"/>
      <c r="L27" s="277"/>
      <c r="M27" s="279"/>
      <c r="N27" s="164"/>
    </row>
    <row r="28" spans="1:14" s="30" customFormat="1" ht="27.9" customHeight="1">
      <c r="A28" s="171" t="s">
        <v>92</v>
      </c>
      <c r="B28" s="166"/>
      <c r="C28" s="167"/>
      <c r="D28" s="167"/>
      <c r="E28" s="167"/>
      <c r="F28" s="167"/>
      <c r="G28" s="167"/>
      <c r="H28" s="167"/>
      <c r="I28" s="167"/>
      <c r="J28" s="167"/>
      <c r="K28" s="167"/>
      <c r="L28" s="168"/>
      <c r="M28" s="279"/>
      <c r="N28" s="164"/>
    </row>
    <row r="29" spans="1:14" s="30" customFormat="1" ht="27.9" customHeight="1">
      <c r="A29" s="171" t="s">
        <v>93</v>
      </c>
      <c r="B29" s="166"/>
      <c r="C29" s="167"/>
      <c r="D29" s="167"/>
      <c r="E29" s="167"/>
      <c r="F29" s="167"/>
      <c r="G29" s="167"/>
      <c r="H29" s="167"/>
      <c r="I29" s="167"/>
      <c r="J29" s="167"/>
      <c r="K29" s="167"/>
      <c r="L29" s="168"/>
      <c r="M29" s="279"/>
      <c r="N29" s="164"/>
    </row>
    <row r="30" spans="1:14" s="30" customFormat="1" ht="27.9" customHeight="1">
      <c r="A30" s="171" t="s">
        <v>94</v>
      </c>
      <c r="B30" s="166"/>
      <c r="C30" s="167"/>
      <c r="D30" s="167"/>
      <c r="E30" s="167"/>
      <c r="F30" s="167"/>
      <c r="G30" s="167"/>
      <c r="H30" s="167"/>
      <c r="I30" s="167"/>
      <c r="J30" s="167"/>
      <c r="K30" s="167"/>
      <c r="L30" s="168"/>
      <c r="M30" s="279"/>
      <c r="N30" s="164"/>
    </row>
    <row r="31" spans="1:14" s="30" customFormat="1" ht="27.9" customHeight="1">
      <c r="A31" s="171" t="s">
        <v>95</v>
      </c>
      <c r="B31" s="166"/>
      <c r="C31" s="167"/>
      <c r="D31" s="167"/>
      <c r="E31" s="167"/>
      <c r="F31" s="167"/>
      <c r="G31" s="167"/>
      <c r="H31" s="167"/>
      <c r="I31" s="167"/>
      <c r="J31" s="167"/>
      <c r="K31" s="167"/>
      <c r="L31" s="168"/>
      <c r="M31" s="279"/>
      <c r="N31" s="164"/>
    </row>
    <row r="32" spans="1:14" s="30" customFormat="1" ht="27.9" customHeight="1">
      <c r="A32" s="171" t="s">
        <v>96</v>
      </c>
      <c r="B32" s="166"/>
      <c r="C32" s="167"/>
      <c r="D32" s="167"/>
      <c r="E32" s="167"/>
      <c r="F32" s="167"/>
      <c r="G32" s="167"/>
      <c r="H32" s="167"/>
      <c r="I32" s="167"/>
      <c r="J32" s="167"/>
      <c r="K32" s="167"/>
      <c r="L32" s="168"/>
      <c r="M32" s="279"/>
      <c r="N32" s="164"/>
    </row>
    <row r="33" spans="1:14" s="30" customFormat="1" ht="27.9" customHeight="1">
      <c r="A33" s="171" t="s">
        <v>97</v>
      </c>
      <c r="B33" s="166"/>
      <c r="C33" s="167"/>
      <c r="D33" s="167"/>
      <c r="E33" s="167"/>
      <c r="F33" s="167"/>
      <c r="G33" s="167"/>
      <c r="H33" s="167"/>
      <c r="I33" s="167"/>
      <c r="J33" s="167"/>
      <c r="K33" s="167"/>
      <c r="L33" s="168"/>
      <c r="M33" s="279"/>
      <c r="N33" s="164"/>
    </row>
    <row r="34" spans="1:14" ht="27.9" customHeight="1">
      <c r="A34" s="253" t="s">
        <v>155</v>
      </c>
      <c r="B34" s="166"/>
      <c r="C34" s="167"/>
      <c r="D34" s="167"/>
      <c r="E34" s="167"/>
      <c r="F34" s="167"/>
      <c r="G34" s="167"/>
      <c r="H34" s="167"/>
      <c r="I34" s="167"/>
      <c r="J34" s="167"/>
      <c r="K34" s="167"/>
      <c r="L34" s="168"/>
      <c r="M34" s="279"/>
      <c r="N34" s="164"/>
    </row>
    <row r="35" spans="1:14" ht="27.9" customHeight="1">
      <c r="A35" s="165"/>
      <c r="B35" s="166"/>
      <c r="C35" s="167"/>
      <c r="D35" s="167"/>
      <c r="E35" s="167"/>
      <c r="F35" s="167"/>
      <c r="G35" s="167"/>
      <c r="H35" s="167"/>
      <c r="I35" s="167"/>
      <c r="J35" s="167"/>
      <c r="K35" s="167"/>
      <c r="L35" s="168"/>
      <c r="M35" s="169"/>
      <c r="N35" s="164"/>
    </row>
    <row r="36" spans="1:14" s="30" customFormat="1" ht="27.9" customHeight="1">
      <c r="A36" s="173" t="s">
        <v>48</v>
      </c>
      <c r="B36" s="166"/>
      <c r="C36" s="167"/>
      <c r="D36" s="167"/>
      <c r="E36" s="167"/>
      <c r="F36" s="167"/>
      <c r="G36" s="167"/>
      <c r="H36" s="167"/>
      <c r="I36" s="167"/>
      <c r="J36" s="167"/>
      <c r="K36" s="167"/>
      <c r="L36" s="168"/>
      <c r="M36" s="279"/>
      <c r="N36" s="164"/>
    </row>
    <row r="37" spans="1:14" s="30" customFormat="1" ht="60" customHeight="1">
      <c r="A37" s="174"/>
      <c r="B37" s="280" t="s">
        <v>225</v>
      </c>
      <c r="C37" s="281"/>
      <c r="D37" s="281"/>
      <c r="E37" s="281"/>
      <c r="F37" s="281"/>
      <c r="G37" s="281"/>
      <c r="H37" s="281"/>
      <c r="I37" s="281"/>
      <c r="J37" s="281"/>
      <c r="K37" s="281"/>
      <c r="L37" s="282"/>
      <c r="M37" s="212"/>
      <c r="N37" s="164"/>
    </row>
    <row r="38" spans="1:14" s="30" customFormat="1" ht="27.9" customHeight="1">
      <c r="A38" s="251" t="s">
        <v>152</v>
      </c>
      <c r="B38" s="166"/>
      <c r="C38" s="167"/>
      <c r="D38" s="167"/>
      <c r="E38" s="167"/>
      <c r="F38" s="167"/>
      <c r="G38" s="167"/>
      <c r="H38" s="167"/>
      <c r="I38" s="167"/>
      <c r="J38" s="167"/>
      <c r="K38" s="167"/>
      <c r="L38" s="168"/>
      <c r="M38" s="279"/>
      <c r="N38" s="164"/>
    </row>
    <row r="39" spans="1:14" ht="60" customHeight="1">
      <c r="A39" s="174"/>
      <c r="B39" s="283" t="s">
        <v>83</v>
      </c>
      <c r="C39" s="284"/>
      <c r="D39" s="284"/>
      <c r="E39" s="284"/>
      <c r="F39" s="284"/>
      <c r="G39" s="284"/>
      <c r="H39" s="284"/>
      <c r="I39" s="284"/>
      <c r="J39" s="284"/>
      <c r="K39" s="284"/>
      <c r="L39" s="282"/>
      <c r="M39" s="213"/>
      <c r="N39" s="164"/>
    </row>
    <row r="40" spans="1:14" ht="27.9" customHeight="1">
      <c r="A40" s="173" t="s">
        <v>77</v>
      </c>
      <c r="B40" s="276"/>
      <c r="C40" s="277"/>
      <c r="D40" s="277"/>
      <c r="E40" s="277"/>
      <c r="F40" s="277"/>
      <c r="G40" s="277"/>
      <c r="H40" s="277"/>
      <c r="I40" s="277"/>
      <c r="J40" s="277"/>
      <c r="K40" s="277"/>
      <c r="L40" s="278"/>
      <c r="M40" s="285"/>
      <c r="N40" s="164"/>
    </row>
    <row r="41" spans="1:14" ht="27.9" customHeight="1">
      <c r="A41" s="181"/>
      <c r="B41" s="182"/>
      <c r="C41" s="183"/>
      <c r="D41" s="183"/>
      <c r="E41" s="183"/>
      <c r="F41" s="183"/>
      <c r="G41" s="183"/>
      <c r="H41" s="183"/>
      <c r="I41" s="183"/>
      <c r="J41" s="183"/>
      <c r="K41" s="183"/>
      <c r="L41" s="184"/>
      <c r="M41" s="181"/>
      <c r="N41" s="185"/>
    </row>
    <row r="42" spans="1:14" ht="27.9" customHeight="1">
      <c r="A42" s="181" t="s">
        <v>59</v>
      </c>
      <c r="B42" s="286"/>
      <c r="C42" s="287"/>
      <c r="D42" s="287"/>
      <c r="E42" s="287"/>
      <c r="F42" s="287"/>
      <c r="G42" s="287"/>
      <c r="H42" s="287"/>
      <c r="I42" s="287"/>
      <c r="J42" s="287"/>
      <c r="K42" s="287"/>
      <c r="L42" s="288"/>
      <c r="M42" s="285"/>
      <c r="N42" s="185"/>
    </row>
    <row r="43" spans="1:14" ht="27.9" customHeight="1">
      <c r="A43" s="181"/>
      <c r="B43" s="182"/>
      <c r="C43" s="183"/>
      <c r="D43" s="183"/>
      <c r="E43" s="183"/>
      <c r="F43" s="183"/>
      <c r="G43" s="183"/>
      <c r="H43" s="183"/>
      <c r="I43" s="183"/>
      <c r="J43" s="183"/>
      <c r="K43" s="183"/>
      <c r="L43" s="184"/>
      <c r="M43" s="181"/>
      <c r="N43" s="185"/>
    </row>
    <row r="44" spans="1:14" ht="27.9" customHeight="1" thickBot="1">
      <c r="A44" s="186" t="s">
        <v>41</v>
      </c>
      <c r="B44" s="289"/>
      <c r="C44" s="290"/>
      <c r="D44" s="290"/>
      <c r="E44" s="290"/>
      <c r="F44" s="290"/>
      <c r="G44" s="290"/>
      <c r="H44" s="290"/>
      <c r="I44" s="290"/>
      <c r="J44" s="290"/>
      <c r="K44" s="290"/>
      <c r="L44" s="291"/>
      <c r="M44" s="292"/>
      <c r="N44" s="191"/>
    </row>
    <row r="45" spans="1:14" ht="39.9" customHeight="1">
      <c r="A45" s="331"/>
      <c r="B45" s="264"/>
      <c r="C45" s="264"/>
      <c r="D45" s="264"/>
      <c r="E45" s="264"/>
      <c r="F45" s="264"/>
      <c r="G45" s="264"/>
      <c r="H45" s="264"/>
      <c r="I45" s="264"/>
      <c r="J45" s="264"/>
      <c r="K45" s="264"/>
      <c r="L45" s="264"/>
      <c r="M45" s="264"/>
      <c r="N45" s="193"/>
    </row>
    <row r="46" spans="1:14" ht="27.9" customHeight="1" thickBot="1">
      <c r="A46" s="311" t="s">
        <v>187</v>
      </c>
      <c r="B46" s="329"/>
      <c r="C46" s="329"/>
      <c r="D46" s="329"/>
      <c r="E46" s="329"/>
      <c r="F46" s="329"/>
      <c r="G46" s="329"/>
      <c r="H46" s="329"/>
      <c r="I46" s="329"/>
      <c r="J46" s="329"/>
      <c r="K46" s="329"/>
      <c r="L46" s="329"/>
      <c r="M46" s="329"/>
      <c r="N46" s="330"/>
    </row>
    <row r="47" spans="1:14" ht="54.75" customHeight="1">
      <c r="A47" s="269" t="s">
        <v>190</v>
      </c>
      <c r="B47" s="255"/>
      <c r="C47" s="255"/>
      <c r="D47" s="255"/>
      <c r="E47" s="255"/>
      <c r="F47" s="255"/>
      <c r="G47" s="255"/>
      <c r="H47" s="255"/>
      <c r="I47" s="255"/>
      <c r="J47" s="255"/>
      <c r="K47" s="255"/>
      <c r="L47" s="255"/>
      <c r="M47" s="295"/>
      <c r="N47" s="260"/>
    </row>
    <row r="48" spans="1:14" ht="27.9" customHeight="1">
      <c r="A48" s="269" t="s">
        <v>168</v>
      </c>
      <c r="B48" s="293"/>
      <c r="C48" s="293"/>
      <c r="D48" s="293"/>
      <c r="E48" s="293"/>
      <c r="F48" s="293"/>
      <c r="G48" s="293"/>
      <c r="H48" s="293"/>
      <c r="I48" s="293"/>
      <c r="J48" s="293"/>
      <c r="K48" s="293"/>
      <c r="L48" s="293"/>
      <c r="M48" s="293"/>
      <c r="N48" s="261"/>
    </row>
    <row r="49" spans="1:14" ht="27.9" customHeight="1" thickBot="1">
      <c r="A49" s="270" t="s">
        <v>167</v>
      </c>
      <c r="B49" s="294"/>
      <c r="C49" s="294"/>
      <c r="D49" s="294"/>
      <c r="E49" s="294"/>
      <c r="F49" s="294"/>
      <c r="G49" s="294"/>
      <c r="H49" s="294"/>
      <c r="I49" s="294"/>
      <c r="J49" s="294"/>
      <c r="K49" s="294"/>
      <c r="L49" s="294"/>
      <c r="M49" s="294"/>
      <c r="N49" s="263"/>
    </row>
    <row r="50" spans="1:14" ht="45" customHeight="1">
      <c r="A50" s="30"/>
      <c r="B50" s="30"/>
      <c r="C50" s="30"/>
      <c r="D50" s="30"/>
      <c r="E50" s="30"/>
      <c r="F50" s="30"/>
      <c r="G50" s="30"/>
      <c r="H50" s="30"/>
      <c r="I50" s="30"/>
      <c r="J50" s="30"/>
      <c r="K50" s="30"/>
      <c r="L50" s="30"/>
      <c r="M50" s="150"/>
      <c r="N50" s="30"/>
    </row>
    <row r="51" spans="1:14" ht="27.9" customHeight="1" thickBot="1">
      <c r="A51" s="311" t="s">
        <v>188</v>
      </c>
      <c r="B51" s="310"/>
      <c r="C51" s="310"/>
      <c r="D51" s="310"/>
      <c r="E51" s="310"/>
      <c r="F51" s="310"/>
      <c r="G51" s="310"/>
      <c r="H51" s="310"/>
      <c r="I51" s="310"/>
      <c r="J51" s="310"/>
      <c r="K51" s="310"/>
      <c r="L51" s="310"/>
      <c r="M51" s="310"/>
      <c r="N51" s="310"/>
    </row>
    <row r="52" spans="1:14" ht="65.25" customHeight="1">
      <c r="A52" s="194" t="s">
        <v>161</v>
      </c>
      <c r="B52" s="296" t="s">
        <v>149</v>
      </c>
      <c r="C52" s="297" t="s">
        <v>151</v>
      </c>
      <c r="D52" s="297" t="s">
        <v>185</v>
      </c>
      <c r="E52" s="297" t="s">
        <v>186</v>
      </c>
      <c r="F52" s="297" t="s">
        <v>153</v>
      </c>
      <c r="G52" s="297" t="s">
        <v>153</v>
      </c>
      <c r="H52" s="297" t="s">
        <v>153</v>
      </c>
      <c r="I52" s="297" t="s">
        <v>153</v>
      </c>
      <c r="J52" s="297" t="s">
        <v>153</v>
      </c>
      <c r="K52" s="297" t="s">
        <v>153</v>
      </c>
      <c r="L52" s="298" t="s">
        <v>153</v>
      </c>
      <c r="M52" s="196" t="s">
        <v>56</v>
      </c>
      <c r="N52" s="201" t="s">
        <v>57</v>
      </c>
    </row>
    <row r="53" spans="1:14" ht="27.9" customHeight="1">
      <c r="A53" s="159" t="s">
        <v>58</v>
      </c>
      <c r="B53" s="276"/>
      <c r="C53" s="277"/>
      <c r="D53" s="277"/>
      <c r="E53" s="277"/>
      <c r="F53" s="277"/>
      <c r="G53" s="277"/>
      <c r="H53" s="277"/>
      <c r="I53" s="277"/>
      <c r="J53" s="277"/>
      <c r="K53" s="277"/>
      <c r="L53" s="278"/>
      <c r="M53" s="279"/>
      <c r="N53" s="164"/>
    </row>
    <row r="54" spans="1:14" ht="27.9" customHeight="1">
      <c r="A54" s="171" t="s">
        <v>60</v>
      </c>
      <c r="B54" s="166"/>
      <c r="C54" s="167"/>
      <c r="D54" s="167"/>
      <c r="E54" s="167"/>
      <c r="F54" s="167"/>
      <c r="G54" s="167"/>
      <c r="H54" s="167"/>
      <c r="I54" s="167"/>
      <c r="J54" s="167"/>
      <c r="K54" s="167"/>
      <c r="L54" s="168"/>
      <c r="M54" s="279"/>
      <c r="N54" s="164"/>
    </row>
    <row r="55" spans="1:14" ht="27.9" customHeight="1">
      <c r="A55" s="171" t="s">
        <v>61</v>
      </c>
      <c r="B55" s="166"/>
      <c r="C55" s="167"/>
      <c r="D55" s="167"/>
      <c r="E55" s="167"/>
      <c r="F55" s="167"/>
      <c r="G55" s="167"/>
      <c r="H55" s="167"/>
      <c r="I55" s="167"/>
      <c r="J55" s="167"/>
      <c r="K55" s="167"/>
      <c r="L55" s="168"/>
      <c r="M55" s="279"/>
      <c r="N55" s="164"/>
    </row>
    <row r="56" spans="1:14" ht="27.9" customHeight="1">
      <c r="A56" s="171" t="s">
        <v>66</v>
      </c>
      <c r="B56" s="166"/>
      <c r="C56" s="167"/>
      <c r="D56" s="167"/>
      <c r="E56" s="167"/>
      <c r="F56" s="167"/>
      <c r="G56" s="167"/>
      <c r="H56" s="167"/>
      <c r="I56" s="167"/>
      <c r="J56" s="167"/>
      <c r="K56" s="167"/>
      <c r="L56" s="168"/>
      <c r="M56" s="279"/>
      <c r="N56" s="164"/>
    </row>
    <row r="57" spans="1:14" ht="27.9" customHeight="1">
      <c r="A57" s="171" t="s">
        <v>67</v>
      </c>
      <c r="B57" s="166"/>
      <c r="C57" s="167"/>
      <c r="D57" s="167"/>
      <c r="E57" s="167"/>
      <c r="F57" s="167"/>
      <c r="G57" s="167"/>
      <c r="H57" s="167"/>
      <c r="I57" s="167"/>
      <c r="J57" s="167"/>
      <c r="K57" s="167"/>
      <c r="L57" s="168"/>
      <c r="M57" s="279"/>
      <c r="N57" s="164"/>
    </row>
    <row r="58" spans="1:14" ht="27.9" customHeight="1">
      <c r="A58" s="165"/>
      <c r="B58" s="166"/>
      <c r="C58" s="167"/>
      <c r="D58" s="167"/>
      <c r="E58" s="167"/>
      <c r="F58" s="167"/>
      <c r="G58" s="167"/>
      <c r="H58" s="167"/>
      <c r="I58" s="167"/>
      <c r="J58" s="167"/>
      <c r="K58" s="167"/>
      <c r="L58" s="168"/>
      <c r="M58" s="169"/>
      <c r="N58" s="164"/>
    </row>
    <row r="59" spans="1:14" ht="27.9" customHeight="1">
      <c r="A59" s="173" t="s">
        <v>48</v>
      </c>
      <c r="B59" s="166"/>
      <c r="C59" s="167"/>
      <c r="D59" s="167"/>
      <c r="E59" s="167"/>
      <c r="F59" s="167"/>
      <c r="G59" s="167"/>
      <c r="H59" s="167"/>
      <c r="I59" s="167"/>
      <c r="J59" s="167"/>
      <c r="K59" s="167"/>
      <c r="L59" s="168"/>
      <c r="M59" s="279"/>
      <c r="N59" s="164"/>
    </row>
    <row r="60" spans="1:14" ht="60" customHeight="1">
      <c r="A60" s="174"/>
      <c r="B60" s="166"/>
      <c r="C60" s="167"/>
      <c r="D60" s="167"/>
      <c r="E60" s="167"/>
      <c r="F60" s="167"/>
      <c r="G60" s="167"/>
      <c r="H60" s="167"/>
      <c r="I60" s="167"/>
      <c r="J60" s="167"/>
      <c r="K60" s="167"/>
      <c r="L60" s="168"/>
      <c r="M60" s="169"/>
      <c r="N60" s="164"/>
    </row>
    <row r="61" spans="1:14" ht="27.9" customHeight="1">
      <c r="A61" s="173" t="s">
        <v>154</v>
      </c>
      <c r="B61" s="166"/>
      <c r="C61" s="167"/>
      <c r="D61" s="167"/>
      <c r="E61" s="167"/>
      <c r="F61" s="167"/>
      <c r="G61" s="167"/>
      <c r="H61" s="167"/>
      <c r="I61" s="167"/>
      <c r="J61" s="167"/>
      <c r="K61" s="167"/>
      <c r="L61" s="168"/>
      <c r="M61" s="279"/>
      <c r="N61" s="164"/>
    </row>
    <row r="62" spans="1:14" ht="60" customHeight="1">
      <c r="A62" s="174"/>
      <c r="B62" s="166"/>
      <c r="C62" s="167"/>
      <c r="D62" s="167"/>
      <c r="E62" s="167"/>
      <c r="F62" s="167"/>
      <c r="G62" s="167"/>
      <c r="H62" s="167"/>
      <c r="I62" s="167"/>
      <c r="J62" s="167"/>
      <c r="K62" s="167"/>
      <c r="L62" s="168"/>
      <c r="M62" s="214"/>
      <c r="N62" s="164"/>
    </row>
    <row r="63" spans="1:14" ht="27.9" customHeight="1" thickBot="1">
      <c r="A63" s="198" t="s">
        <v>78</v>
      </c>
      <c r="B63" s="299"/>
      <c r="C63" s="300"/>
      <c r="D63" s="300"/>
      <c r="E63" s="300"/>
      <c r="F63" s="300"/>
      <c r="G63" s="300"/>
      <c r="H63" s="300"/>
      <c r="I63" s="300"/>
      <c r="J63" s="300"/>
      <c r="K63" s="300"/>
      <c r="L63" s="301"/>
      <c r="M63" s="302"/>
      <c r="N63" s="202"/>
    </row>
    <row r="64" spans="1:14">
      <c r="A64" s="30"/>
      <c r="B64" s="30"/>
      <c r="C64" s="30"/>
      <c r="D64" s="30"/>
      <c r="E64" s="30"/>
      <c r="F64" s="30"/>
      <c r="G64" s="30"/>
      <c r="H64" s="30"/>
      <c r="I64" s="30"/>
      <c r="J64" s="30"/>
      <c r="K64" s="30"/>
      <c r="L64" s="30"/>
      <c r="M64" s="30"/>
      <c r="N64" s="30"/>
    </row>
    <row r="65" spans="1:14">
      <c r="A65" s="30"/>
      <c r="B65" s="30"/>
      <c r="C65" s="30"/>
      <c r="D65" s="30"/>
      <c r="E65" s="30"/>
      <c r="F65" s="30"/>
      <c r="G65" s="30"/>
      <c r="H65" s="30"/>
      <c r="I65" s="30"/>
      <c r="J65" s="30"/>
      <c r="K65" s="30"/>
      <c r="L65" s="30"/>
      <c r="M65" s="30"/>
      <c r="N65" s="30"/>
    </row>
    <row r="66" spans="1:14">
      <c r="A66" s="30"/>
      <c r="B66" s="30"/>
      <c r="C66" s="30"/>
      <c r="D66" s="30"/>
      <c r="E66" s="30"/>
      <c r="F66" s="30"/>
      <c r="G66" s="30"/>
      <c r="H66" s="30"/>
      <c r="I66" s="30"/>
      <c r="J66" s="30"/>
      <c r="K66" s="30"/>
      <c r="L66" s="30"/>
      <c r="M66" s="30"/>
      <c r="N66" s="30"/>
    </row>
    <row r="67" spans="1:14">
      <c r="A67" s="30"/>
      <c r="B67" s="30"/>
      <c r="C67" s="30"/>
      <c r="D67" s="30"/>
      <c r="E67" s="30"/>
      <c r="F67" s="30"/>
      <c r="G67" s="30"/>
      <c r="H67" s="30"/>
      <c r="I67" s="30"/>
      <c r="J67" s="30"/>
      <c r="K67" s="30"/>
      <c r="L67" s="30"/>
      <c r="M67" s="30"/>
      <c r="N67" s="30"/>
    </row>
    <row r="68" spans="1:14">
      <c r="A68" s="30"/>
      <c r="B68" s="30"/>
      <c r="C68" s="30"/>
      <c r="D68" s="30"/>
      <c r="E68" s="30"/>
      <c r="F68" s="30"/>
      <c r="G68" s="30"/>
      <c r="H68" s="30"/>
      <c r="I68" s="30"/>
      <c r="J68" s="30"/>
      <c r="K68" s="30"/>
      <c r="L68" s="30"/>
      <c r="M68" s="30"/>
      <c r="N68" s="30"/>
    </row>
    <row r="69" spans="1:14">
      <c r="A69" s="30"/>
      <c r="B69" s="30"/>
      <c r="C69" s="30"/>
      <c r="D69" s="30"/>
      <c r="E69" s="30"/>
      <c r="F69" s="30"/>
      <c r="G69" s="30"/>
      <c r="H69" s="30"/>
      <c r="I69" s="30"/>
      <c r="J69" s="30"/>
      <c r="K69" s="30"/>
      <c r="L69" s="30"/>
      <c r="M69" s="30"/>
      <c r="N69" s="30"/>
    </row>
    <row r="70" spans="1:14">
      <c r="A70" s="30"/>
      <c r="B70" s="30"/>
      <c r="C70" s="30"/>
      <c r="D70" s="30"/>
      <c r="E70" s="30"/>
      <c r="F70" s="30"/>
      <c r="G70" s="30"/>
      <c r="H70" s="30"/>
      <c r="I70" s="30"/>
      <c r="J70" s="30"/>
      <c r="K70" s="30"/>
      <c r="L70" s="30"/>
      <c r="M70" s="30"/>
      <c r="N70" s="30"/>
    </row>
  </sheetData>
  <sheetProtection sheet="1" insertColumns="0" insertRows="0" deleteColumns="0" deleteRows="0"/>
  <mergeCells count="4">
    <mergeCell ref="B6:F6"/>
    <mergeCell ref="B7:F7"/>
    <mergeCell ref="B8:C8"/>
    <mergeCell ref="E8:F8"/>
  </mergeCells>
  <phoneticPr fontId="3"/>
  <conditionalFormatting sqref="B48:XFD49">
    <cfRule type="expression" dxfId="6" priority="4">
      <formula>CELL("protect",B48)=1</formula>
    </cfRule>
  </conditionalFormatting>
  <conditionalFormatting sqref="A46:XFD46 B47:XFD47">
    <cfRule type="expression" dxfId="5" priority="6">
      <formula>CELL("protect",A46)=1</formula>
    </cfRule>
  </conditionalFormatting>
  <conditionalFormatting sqref="A47">
    <cfRule type="expression" dxfId="4" priority="5">
      <formula>CELL("protect",A47)=1</formula>
    </cfRule>
  </conditionalFormatting>
  <conditionalFormatting sqref="A48">
    <cfRule type="expression" dxfId="3" priority="2">
      <formula>CELL("protect",A48)=1</formula>
    </cfRule>
  </conditionalFormatting>
  <conditionalFormatting sqref="A49">
    <cfRule type="expression" dxfId="2" priority="1">
      <formula>CELL("protect",A49)=1</formula>
    </cfRule>
  </conditionalFormatting>
  <dataValidations count="3">
    <dataValidation type="list" allowBlank="1" showInputMessage="1" showErrorMessage="1" sqref="B5" xr:uid="{AE076525-BAA1-4E52-AD52-F09287047C2A}">
      <formula1>$A$97:$A$97</formula1>
    </dataValidation>
    <dataValidation imeMode="on" allowBlank="1" showInputMessage="1" showErrorMessage="1" sqref="B11:L11" xr:uid="{11DBDAA1-46FE-4CE9-8CFF-AFB21FC079EB}"/>
    <dataValidation type="list" allowBlank="1" showInputMessage="1" showErrorMessage="1" sqref="B4" xr:uid="{604B4AD5-EFB0-4ADB-A52A-9C447B786032}">
      <formula1>"有,無"</formula1>
    </dataValidation>
  </dataValidations>
  <pageMargins left="0.70866141732283472" right="0.70866141732283472" top="0.55118110236220474" bottom="0.55118110236220474" header="0.31496062992125984" footer="0.31496062992125984"/>
  <pageSetup paperSize="9" scale="39" pageOrder="overThenDown" orientation="landscape" cellComments="asDisplayed" r:id="rId1"/>
  <headerFooter>
    <oddFooter>&amp;L&amp;F&amp;R&amp;P / &amp;N</oddFooter>
  </headerFooter>
  <rowBreaks count="1" manualBreakCount="1">
    <brk id="49"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提出書類について </vt:lpstr>
      <vt:lpstr>経理様式2-2</vt:lpstr>
      <vt:lpstr>別添1 委託費集計表</vt:lpstr>
      <vt:lpstr>別添2 研究項目別の分担</vt:lpstr>
      <vt:lpstr>経理様式2-2(記載例)</vt:lpstr>
      <vt:lpstr>別添　集計表 (記載例)</vt:lpstr>
      <vt:lpstr>'経理様式2-2'!Print_Area</vt:lpstr>
      <vt:lpstr>'経理様式2-2(記載例)'!Print_Area</vt:lpstr>
      <vt:lpstr>'提出書類について '!Print_Area</vt:lpstr>
      <vt:lpstr>'別添2 研究項目別の分担'!Print_Area</vt:lpstr>
      <vt:lpstr>'別添　集計表 (記載例)'!Print_Titles</vt:lpstr>
      <vt:lpstr>'別添1 委託費集計表'!Print_Titles</vt:lpstr>
      <vt:lpstr>'別添2 研究項目別の分担'!Print_Titles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2020-06-15T06:54:58Z</dcterms:created>
  <dcterms:modified xsi:type="dcterms:W3CDTF">2021-10-13T02:47:12Z</dcterms:modified>
</cp:coreProperties>
</file>