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1CC1646F-C026-4A49-B53D-A680BF77634D}" xr6:coauthVersionLast="47" xr6:coauthVersionMax="47" xr10:uidLastSave="{00000000-0000-0000-0000-000000000000}"/>
  <bookViews>
    <workbookView xWindow="22932" yWindow="-108" windowWidth="23256" windowHeight="12456" tabRatio="702" xr2:uid="{40918F42-902D-4748-8F42-577F2DE9AB75}"/>
  </bookViews>
  <sheets>
    <sheet name="実績報告書① " sheetId="15" r:id="rId1"/>
    <sheet name="実績報告書②収支" sheetId="12" r:id="rId2"/>
    <sheet name="実績報告書③物品" sheetId="17" r:id="rId3"/>
    <sheet name="実績報告書④試作品" sheetId="18" r:id="rId4"/>
    <sheet name="別添１ 集計表" sheetId="5" r:id="rId5"/>
    <sheet name="別添2 研究項目別の分担" sheetId="11" r:id="rId6"/>
  </sheets>
  <definedNames>
    <definedName name="_xlnm.Print_Area" localSheetId="0">'実績報告書① '!$A$1:$L$46</definedName>
    <definedName name="_xlnm.Print_Area" localSheetId="1">実績報告書②収支!$A$1:$I$41</definedName>
    <definedName name="_xlnm.Print_Area" localSheetId="2">実績報告書③物品!$A$1:$K$44</definedName>
    <definedName name="_xlnm.Print_Area" localSheetId="3">実績報告書④試作品!$A$1:$I$43</definedName>
    <definedName name="_xlnm.Print_Area" localSheetId="4">'別添１ 集計表'!$A$1:$X$92</definedName>
    <definedName name="_xlnm.Print_Area" localSheetId="5">'別添2 研究項目別の分担'!$A$1:$G$36</definedName>
    <definedName name="_xlnm.Print_Titles" localSheetId="5">'別添2 研究項目別の分担'!$2:$8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5" l="1"/>
  <c r="Q35" i="5"/>
  <c r="O35" i="5"/>
  <c r="N35" i="5"/>
  <c r="L35" i="5"/>
  <c r="I35" i="5"/>
  <c r="H35" i="5"/>
  <c r="F35" i="5"/>
  <c r="E35" i="5"/>
  <c r="C35" i="5"/>
  <c r="B34" i="5"/>
  <c r="B63" i="5"/>
  <c r="H2" i="18"/>
  <c r="H1" i="18"/>
  <c r="J2" i="17"/>
  <c r="J1" i="17"/>
  <c r="B35" i="5" l="1"/>
  <c r="N38" i="18" l="1"/>
  <c r="F43" i="17"/>
  <c r="R36" i="17"/>
  <c r="AM69" i="5" l="1"/>
  <c r="AL70" i="5"/>
  <c r="AK70" i="5"/>
  <c r="AJ69" i="5"/>
  <c r="AI70" i="5"/>
  <c r="AH70" i="5"/>
  <c r="AG70" i="5"/>
  <c r="AF70" i="5"/>
  <c r="AE70" i="5"/>
  <c r="AD70" i="5"/>
  <c r="AC70" i="5"/>
  <c r="AB70" i="5"/>
  <c r="AA70" i="5"/>
  <c r="AM56" i="5"/>
  <c r="AM55" i="5"/>
  <c r="AL56" i="5"/>
  <c r="AK56" i="5"/>
  <c r="AJ55" i="5"/>
  <c r="AI56" i="5"/>
  <c r="AH56" i="5"/>
  <c r="AG56" i="5"/>
  <c r="AF56" i="5"/>
  <c r="AE56" i="5"/>
  <c r="AD56" i="5"/>
  <c r="AC56" i="5"/>
  <c r="AB56" i="5"/>
  <c r="AA56" i="5"/>
  <c r="T50" i="5"/>
  <c r="V33" i="5" l="1"/>
  <c r="U39" i="5"/>
  <c r="V92" i="5" l="1"/>
  <c r="U92" i="5"/>
  <c r="T92" i="5"/>
  <c r="V91" i="5"/>
  <c r="U91" i="5"/>
  <c r="T91" i="5"/>
  <c r="V90" i="5"/>
  <c r="U90" i="5"/>
  <c r="T90" i="5"/>
  <c r="V89" i="5"/>
  <c r="U89" i="5"/>
  <c r="T89" i="5"/>
  <c r="V88" i="5"/>
  <c r="U88" i="5"/>
  <c r="T88" i="5"/>
  <c r="V87" i="5"/>
  <c r="U87" i="5"/>
  <c r="T87" i="5"/>
  <c r="V86" i="5"/>
  <c r="U86" i="5"/>
  <c r="T86" i="5"/>
  <c r="V85" i="5"/>
  <c r="U85" i="5"/>
  <c r="T85" i="5"/>
  <c r="V84" i="5"/>
  <c r="U84" i="5"/>
  <c r="T84" i="5"/>
  <c r="V83" i="5"/>
  <c r="U83" i="5"/>
  <c r="T83" i="5"/>
  <c r="V82" i="5"/>
  <c r="U82" i="5"/>
  <c r="T82" i="5"/>
  <c r="V81" i="5"/>
  <c r="U81" i="5"/>
  <c r="T81" i="5"/>
  <c r="V80" i="5"/>
  <c r="U80" i="5"/>
  <c r="T80" i="5"/>
  <c r="V79" i="5"/>
  <c r="U79" i="5"/>
  <c r="T79" i="5"/>
  <c r="V78" i="5"/>
  <c r="U78" i="5"/>
  <c r="T78" i="5"/>
  <c r="V77" i="5"/>
  <c r="U77" i="5"/>
  <c r="T77" i="5"/>
  <c r="V76" i="5"/>
  <c r="U76" i="5"/>
  <c r="T76" i="5"/>
  <c r="V75" i="5"/>
  <c r="U75" i="5"/>
  <c r="T75" i="5"/>
  <c r="V74" i="5"/>
  <c r="U74" i="5"/>
  <c r="T74" i="5"/>
  <c r="V73" i="5"/>
  <c r="U73" i="5"/>
  <c r="T73" i="5"/>
  <c r="V72" i="5"/>
  <c r="U72" i="5"/>
  <c r="T72" i="5"/>
  <c r="V71" i="5"/>
  <c r="U71" i="5"/>
  <c r="T71" i="5"/>
  <c r="T64" i="5"/>
  <c r="T61" i="5"/>
  <c r="T60" i="5"/>
  <c r="T59" i="5"/>
  <c r="T58" i="5"/>
  <c r="T57" i="5"/>
  <c r="V70" i="5"/>
  <c r="U70" i="5"/>
  <c r="V66" i="5"/>
  <c r="V64" i="5"/>
  <c r="U64" i="5"/>
  <c r="V62" i="5"/>
  <c r="U62" i="5"/>
  <c r="V61" i="5"/>
  <c r="U61" i="5"/>
  <c r="V60" i="5"/>
  <c r="U60" i="5"/>
  <c r="V59" i="5"/>
  <c r="U59" i="5"/>
  <c r="V58" i="5"/>
  <c r="U58" i="5"/>
  <c r="V56" i="5"/>
  <c r="U56" i="5"/>
  <c r="V50" i="5"/>
  <c r="U50" i="5"/>
  <c r="V42" i="5"/>
  <c r="U42" i="5"/>
  <c r="S42" i="5"/>
  <c r="P42" i="5"/>
  <c r="M42" i="5"/>
  <c r="J42" i="5"/>
  <c r="G42" i="5"/>
  <c r="D42" i="5"/>
  <c r="V39" i="5"/>
  <c r="V36" i="5"/>
  <c r="V32" i="5"/>
  <c r="V31" i="5"/>
  <c r="V30" i="5"/>
  <c r="V29" i="5"/>
  <c r="V28" i="5"/>
  <c r="V27" i="5"/>
  <c r="V26" i="5"/>
  <c r="V25" i="5"/>
  <c r="V24" i="5"/>
  <c r="V23" i="5"/>
  <c r="V22" i="5"/>
  <c r="V21" i="5"/>
  <c r="V20" i="5"/>
  <c r="V19" i="5"/>
  <c r="V18" i="5"/>
  <c r="V17" i="5"/>
  <c r="V16" i="5"/>
  <c r="V15" i="5"/>
  <c r="V14" i="5"/>
  <c r="U36" i="5"/>
  <c r="U33" i="5"/>
  <c r="U32" i="5"/>
  <c r="U31" i="5"/>
  <c r="U30" i="5"/>
  <c r="U29" i="5"/>
  <c r="U28" i="5"/>
  <c r="U27" i="5"/>
  <c r="U26" i="5"/>
  <c r="U24" i="5"/>
  <c r="U23" i="5"/>
  <c r="U22" i="5"/>
  <c r="U21" i="5"/>
  <c r="U20" i="5"/>
  <c r="U19" i="5"/>
  <c r="U18" i="5"/>
  <c r="U17" i="5"/>
  <c r="U16" i="5"/>
  <c r="U15" i="5"/>
  <c r="T36" i="5"/>
  <c r="T32" i="5"/>
  <c r="T31" i="5"/>
  <c r="T30" i="5"/>
  <c r="T29" i="5"/>
  <c r="T28" i="5"/>
  <c r="T27" i="5"/>
  <c r="T26" i="5"/>
  <c r="T24" i="5"/>
  <c r="T23" i="5"/>
  <c r="T22" i="5"/>
  <c r="T21" i="5"/>
  <c r="T20" i="5"/>
  <c r="T19" i="5"/>
  <c r="T18" i="5"/>
  <c r="T17" i="5"/>
  <c r="T16" i="5"/>
  <c r="T15" i="5"/>
  <c r="AG69" i="5"/>
  <c r="AG55" i="5"/>
  <c r="S91" i="5"/>
  <c r="S90" i="5"/>
  <c r="S89" i="5"/>
  <c r="S88" i="5"/>
  <c r="S87" i="5"/>
  <c r="S86" i="5"/>
  <c r="S85" i="5"/>
  <c r="S84" i="5"/>
  <c r="S83" i="5"/>
  <c r="S81" i="5"/>
  <c r="S80" i="5"/>
  <c r="S79" i="5"/>
  <c r="S77" i="5"/>
  <c r="S76" i="5"/>
  <c r="S74" i="5"/>
  <c r="S73" i="5"/>
  <c r="P91" i="5"/>
  <c r="P90" i="5"/>
  <c r="P89" i="5"/>
  <c r="P88" i="5"/>
  <c r="P87" i="5"/>
  <c r="P86" i="5"/>
  <c r="P85" i="5"/>
  <c r="P84" i="5"/>
  <c r="P83" i="5"/>
  <c r="P81" i="5"/>
  <c r="P80" i="5"/>
  <c r="P79" i="5"/>
  <c r="P77" i="5"/>
  <c r="P76" i="5"/>
  <c r="P74" i="5"/>
  <c r="P73" i="5"/>
  <c r="M91" i="5"/>
  <c r="M90" i="5"/>
  <c r="M89" i="5"/>
  <c r="M88" i="5"/>
  <c r="M87" i="5"/>
  <c r="M86" i="5"/>
  <c r="M85" i="5"/>
  <c r="M84" i="5"/>
  <c r="M83" i="5"/>
  <c r="M81" i="5"/>
  <c r="M80" i="5"/>
  <c r="M79" i="5"/>
  <c r="M77" i="5"/>
  <c r="M76" i="5"/>
  <c r="M74" i="5"/>
  <c r="M73" i="5"/>
  <c r="J91" i="5"/>
  <c r="J90" i="5"/>
  <c r="J89" i="5"/>
  <c r="J88" i="5"/>
  <c r="J87" i="5"/>
  <c r="J86" i="5"/>
  <c r="J85" i="5"/>
  <c r="J84" i="5"/>
  <c r="J83" i="5"/>
  <c r="J81" i="5"/>
  <c r="J80" i="5"/>
  <c r="J79" i="5"/>
  <c r="J77" i="5"/>
  <c r="J76" i="5"/>
  <c r="J74" i="5"/>
  <c r="J73" i="5"/>
  <c r="G91" i="5"/>
  <c r="G90" i="5"/>
  <c r="G89" i="5"/>
  <c r="G88" i="5"/>
  <c r="G87" i="5"/>
  <c r="G86" i="5"/>
  <c r="G85" i="5"/>
  <c r="G84" i="5"/>
  <c r="G83" i="5"/>
  <c r="G81" i="5"/>
  <c r="G80" i="5"/>
  <c r="G79" i="5"/>
  <c r="G77" i="5"/>
  <c r="G76" i="5"/>
  <c r="G74" i="5"/>
  <c r="G73" i="5"/>
  <c r="D91" i="5"/>
  <c r="D90" i="5"/>
  <c r="D89" i="5"/>
  <c r="D88" i="5"/>
  <c r="D87" i="5"/>
  <c r="D86" i="5"/>
  <c r="D85" i="5"/>
  <c r="D84" i="5"/>
  <c r="D83" i="5"/>
  <c r="D81" i="5"/>
  <c r="D80" i="5"/>
  <c r="D79" i="5"/>
  <c r="D77" i="5"/>
  <c r="D76" i="5"/>
  <c r="D74" i="5"/>
  <c r="D73" i="5"/>
  <c r="S64" i="5"/>
  <c r="S62" i="5"/>
  <c r="S61" i="5"/>
  <c r="S60" i="5"/>
  <c r="S59" i="5"/>
  <c r="S58" i="5"/>
  <c r="P64" i="5"/>
  <c r="P62" i="5"/>
  <c r="P61" i="5"/>
  <c r="P60" i="5"/>
  <c r="P59" i="5"/>
  <c r="P58" i="5"/>
  <c r="M64" i="5"/>
  <c r="M62" i="5"/>
  <c r="M61" i="5"/>
  <c r="M60" i="5"/>
  <c r="M59" i="5"/>
  <c r="M58" i="5"/>
  <c r="J64" i="5"/>
  <c r="J62" i="5"/>
  <c r="J61" i="5"/>
  <c r="J60" i="5"/>
  <c r="J59" i="5"/>
  <c r="J58" i="5"/>
  <c r="G64" i="5"/>
  <c r="G62" i="5"/>
  <c r="G61" i="5"/>
  <c r="G60" i="5"/>
  <c r="G59" i="5"/>
  <c r="G58" i="5"/>
  <c r="D64" i="5"/>
  <c r="D62" i="5"/>
  <c r="T62" i="5" s="1"/>
  <c r="D61" i="5"/>
  <c r="D60" i="5"/>
  <c r="D59" i="5"/>
  <c r="D58" i="5"/>
  <c r="S50" i="5"/>
  <c r="P50" i="5"/>
  <c r="M50" i="5"/>
  <c r="J50" i="5"/>
  <c r="G50" i="5"/>
  <c r="S39" i="5"/>
  <c r="T39" i="5" s="1"/>
  <c r="S36" i="5"/>
  <c r="S33" i="5"/>
  <c r="S32" i="5"/>
  <c r="S31" i="5"/>
  <c r="S30" i="5"/>
  <c r="S29" i="5"/>
  <c r="S28" i="5"/>
  <c r="S27" i="5"/>
  <c r="S26" i="5"/>
  <c r="S24" i="5"/>
  <c r="S23" i="5"/>
  <c r="S22" i="5"/>
  <c r="S20" i="5"/>
  <c r="S19" i="5"/>
  <c r="S17" i="5"/>
  <c r="S16" i="5"/>
  <c r="P39" i="5"/>
  <c r="P36" i="5"/>
  <c r="P33" i="5"/>
  <c r="P32" i="5"/>
  <c r="P31" i="5"/>
  <c r="P30" i="5"/>
  <c r="P29" i="5"/>
  <c r="P28" i="5"/>
  <c r="P27" i="5"/>
  <c r="P26" i="5"/>
  <c r="P24" i="5"/>
  <c r="P23" i="5"/>
  <c r="P22" i="5"/>
  <c r="P20" i="5"/>
  <c r="P19" i="5"/>
  <c r="P17" i="5"/>
  <c r="P16" i="5"/>
  <c r="M39" i="5"/>
  <c r="M36" i="5"/>
  <c r="M33" i="5"/>
  <c r="M32" i="5"/>
  <c r="M31" i="5"/>
  <c r="M30" i="5"/>
  <c r="M29" i="5"/>
  <c r="M28" i="5"/>
  <c r="M27" i="5"/>
  <c r="M26" i="5"/>
  <c r="M24" i="5"/>
  <c r="M23" i="5"/>
  <c r="M22" i="5"/>
  <c r="M20" i="5"/>
  <c r="M19" i="5"/>
  <c r="M17" i="5"/>
  <c r="M16" i="5"/>
  <c r="J39" i="5"/>
  <c r="J36" i="5"/>
  <c r="J33" i="5"/>
  <c r="J32" i="5"/>
  <c r="J31" i="5"/>
  <c r="J30" i="5"/>
  <c r="J29" i="5"/>
  <c r="J28" i="5"/>
  <c r="J27" i="5"/>
  <c r="J26" i="5"/>
  <c r="J24" i="5"/>
  <c r="J23" i="5"/>
  <c r="J22" i="5"/>
  <c r="J20" i="5"/>
  <c r="J19" i="5"/>
  <c r="J17" i="5"/>
  <c r="J16" i="5"/>
  <c r="G39" i="5"/>
  <c r="G36" i="5"/>
  <c r="G33" i="5"/>
  <c r="G32" i="5"/>
  <c r="G31" i="5"/>
  <c r="G30" i="5"/>
  <c r="G29" i="5"/>
  <c r="G28" i="5"/>
  <c r="G27" i="5"/>
  <c r="G26" i="5"/>
  <c r="G24" i="5"/>
  <c r="G23" i="5"/>
  <c r="G22" i="5"/>
  <c r="G20" i="5"/>
  <c r="G19" i="5"/>
  <c r="G17" i="5"/>
  <c r="G16" i="5"/>
  <c r="D39" i="5"/>
  <c r="D36" i="5"/>
  <c r="D33" i="5"/>
  <c r="T33" i="5" s="1"/>
  <c r="D32" i="5"/>
  <c r="D31" i="5"/>
  <c r="D30" i="5"/>
  <c r="D29" i="5"/>
  <c r="D28" i="5"/>
  <c r="D27" i="5"/>
  <c r="D26" i="5"/>
  <c r="D24" i="5"/>
  <c r="D23" i="5"/>
  <c r="D22" i="5"/>
  <c r="D20" i="5"/>
  <c r="D19" i="5"/>
  <c r="D17" i="5"/>
  <c r="D16" i="5"/>
  <c r="S70" i="5" l="1"/>
  <c r="R70" i="5"/>
  <c r="Q70" i="5"/>
  <c r="Q69" i="5"/>
  <c r="P70" i="5"/>
  <c r="O70" i="5"/>
  <c r="N70" i="5"/>
  <c r="N69" i="5"/>
  <c r="M70" i="5"/>
  <c r="L70" i="5"/>
  <c r="K70" i="5"/>
  <c r="K69" i="5"/>
  <c r="J70" i="5"/>
  <c r="I70" i="5"/>
  <c r="H70" i="5"/>
  <c r="H69" i="5"/>
  <c r="G70" i="5"/>
  <c r="F70" i="5"/>
  <c r="E70" i="5"/>
  <c r="E69" i="5"/>
  <c r="D70" i="5"/>
  <c r="C70" i="5"/>
  <c r="B70" i="5"/>
  <c r="B69" i="5"/>
  <c r="S56" i="5"/>
  <c r="R56" i="5"/>
  <c r="Q56" i="5"/>
  <c r="Q55" i="5"/>
  <c r="P56" i="5"/>
  <c r="O56" i="5"/>
  <c r="N56" i="5"/>
  <c r="N55" i="5"/>
  <c r="M56" i="5"/>
  <c r="L56" i="5"/>
  <c r="K56" i="5"/>
  <c r="K55" i="5"/>
  <c r="J56" i="5"/>
  <c r="I56" i="5"/>
  <c r="H56" i="5"/>
  <c r="H55" i="5"/>
  <c r="G56" i="5"/>
  <c r="F56" i="5"/>
  <c r="E56" i="5"/>
  <c r="D56" i="5"/>
  <c r="C56" i="5"/>
  <c r="B56" i="5"/>
  <c r="T42" i="5"/>
  <c r="D50" i="5"/>
  <c r="G9" i="12"/>
  <c r="G10" i="12" l="1"/>
  <c r="G11" i="12"/>
  <c r="F3" i="11" l="1"/>
  <c r="W4" i="5"/>
  <c r="H3" i="12" l="1"/>
  <c r="H2" i="12"/>
  <c r="AD69" i="5"/>
  <c r="AA69" i="5"/>
  <c r="AD55" i="5"/>
  <c r="AA55" i="5"/>
  <c r="B4" i="11"/>
  <c r="B7" i="5"/>
  <c r="G2" i="11"/>
  <c r="W3" i="5"/>
  <c r="H8" i="12"/>
  <c r="H9" i="12" l="1"/>
  <c r="E9" i="5"/>
  <c r="B9" i="5"/>
  <c r="B8" i="5"/>
  <c r="B18" i="5" l="1"/>
  <c r="B15" i="5"/>
  <c r="A36" i="5" l="1"/>
  <c r="B33" i="12" l="1"/>
  <c r="E55" i="5" l="1"/>
  <c r="B55" i="5"/>
  <c r="A91" i="5"/>
  <c r="A65" i="5"/>
  <c r="A64" i="5"/>
  <c r="A37" i="5"/>
  <c r="C33" i="12"/>
  <c r="D33" i="12" l="1"/>
  <c r="E30" i="12"/>
  <c r="D30" i="12"/>
  <c r="E33" i="12" l="1"/>
  <c r="F33" i="12" s="1"/>
  <c r="R82" i="5"/>
  <c r="Q82" i="5"/>
  <c r="O82" i="5"/>
  <c r="N82" i="5"/>
  <c r="L82" i="5"/>
  <c r="K82" i="5"/>
  <c r="M82" i="5" s="1"/>
  <c r="I82" i="5"/>
  <c r="H82" i="5"/>
  <c r="J82" i="5" s="1"/>
  <c r="F82" i="5"/>
  <c r="E82" i="5"/>
  <c r="C82" i="5"/>
  <c r="B82" i="5"/>
  <c r="R78" i="5"/>
  <c r="Q78" i="5"/>
  <c r="S78" i="5" s="1"/>
  <c r="O78" i="5"/>
  <c r="N78" i="5"/>
  <c r="P78" i="5" s="1"/>
  <c r="L78" i="5"/>
  <c r="K78" i="5"/>
  <c r="I78" i="5"/>
  <c r="H78" i="5"/>
  <c r="F78" i="5"/>
  <c r="E78" i="5"/>
  <c r="G78" i="5" s="1"/>
  <c r="C78" i="5"/>
  <c r="B78" i="5"/>
  <c r="R75" i="5"/>
  <c r="Q75" i="5"/>
  <c r="O75" i="5"/>
  <c r="N75" i="5"/>
  <c r="L75" i="5"/>
  <c r="K75" i="5"/>
  <c r="M75" i="5" s="1"/>
  <c r="I75" i="5"/>
  <c r="H75" i="5"/>
  <c r="J75" i="5" s="1"/>
  <c r="F75" i="5"/>
  <c r="E75" i="5"/>
  <c r="C75" i="5"/>
  <c r="B75" i="5"/>
  <c r="R72" i="5"/>
  <c r="Q72" i="5"/>
  <c r="S72" i="5" s="1"/>
  <c r="O72" i="5"/>
  <c r="N72" i="5"/>
  <c r="P72" i="5" s="1"/>
  <c r="L72" i="5"/>
  <c r="K72" i="5"/>
  <c r="I72" i="5"/>
  <c r="H72" i="5"/>
  <c r="F72" i="5"/>
  <c r="E72" i="5"/>
  <c r="G72" i="5" s="1"/>
  <c r="C72" i="5"/>
  <c r="B72" i="5"/>
  <c r="J72" i="5" l="1"/>
  <c r="P75" i="5"/>
  <c r="J78" i="5"/>
  <c r="M72" i="5"/>
  <c r="G75" i="5"/>
  <c r="S75" i="5"/>
  <c r="M78" i="5"/>
  <c r="G82" i="5"/>
  <c r="S82" i="5"/>
  <c r="P82" i="5"/>
  <c r="D72" i="5"/>
  <c r="D82" i="5"/>
  <c r="D78" i="5"/>
  <c r="D75" i="5"/>
  <c r="L71" i="5"/>
  <c r="L92" i="5" s="1"/>
  <c r="R71" i="5"/>
  <c r="R92" i="5" s="1"/>
  <c r="F71" i="5"/>
  <c r="F92" i="5" s="1"/>
  <c r="I71" i="5"/>
  <c r="I92" i="5" s="1"/>
  <c r="O71" i="5"/>
  <c r="O92" i="5" s="1"/>
  <c r="C71" i="5"/>
  <c r="C92" i="5" s="1"/>
  <c r="H71" i="5"/>
  <c r="E71" i="5"/>
  <c r="K71" i="5"/>
  <c r="Q71" i="5"/>
  <c r="N71" i="5"/>
  <c r="B71" i="5"/>
  <c r="D23" i="12" l="1"/>
  <c r="D21" i="12"/>
  <c r="D25" i="12"/>
  <c r="D27" i="12"/>
  <c r="B92" i="5"/>
  <c r="D71" i="5"/>
  <c r="N92" i="5"/>
  <c r="P92" i="5" s="1"/>
  <c r="P71" i="5"/>
  <c r="Q92" i="5"/>
  <c r="S92" i="5" s="1"/>
  <c r="S71" i="5"/>
  <c r="K92" i="5"/>
  <c r="M92" i="5" s="1"/>
  <c r="M71" i="5"/>
  <c r="E92" i="5"/>
  <c r="G92" i="5" s="1"/>
  <c r="G71" i="5"/>
  <c r="H92" i="5"/>
  <c r="J92" i="5" s="1"/>
  <c r="J71" i="5"/>
  <c r="D19" i="12" l="1"/>
  <c r="D37" i="12" s="1"/>
  <c r="D92" i="5"/>
  <c r="D8" i="12" l="1"/>
  <c r="D13" i="12" s="1"/>
  <c r="R18" i="5" l="1"/>
  <c r="Q18" i="5"/>
  <c r="O18" i="5"/>
  <c r="N18" i="5"/>
  <c r="L18" i="5"/>
  <c r="K18" i="5"/>
  <c r="I18" i="5"/>
  <c r="H18" i="5"/>
  <c r="F18" i="5"/>
  <c r="E18" i="5"/>
  <c r="C18" i="5"/>
  <c r="R15" i="5"/>
  <c r="Q15" i="5"/>
  <c r="O15" i="5"/>
  <c r="N15" i="5"/>
  <c r="L15" i="5"/>
  <c r="K15" i="5"/>
  <c r="I15" i="5"/>
  <c r="H15" i="5"/>
  <c r="F15" i="5"/>
  <c r="E15" i="5"/>
  <c r="C15" i="5"/>
  <c r="P15" i="5" l="1"/>
  <c r="G18" i="5"/>
  <c r="S18" i="5"/>
  <c r="P18" i="5"/>
  <c r="J18" i="5"/>
  <c r="M18" i="5"/>
  <c r="S15" i="5"/>
  <c r="G15" i="5"/>
  <c r="J15" i="5"/>
  <c r="D18" i="5"/>
  <c r="D15" i="5"/>
  <c r="M15" i="5"/>
  <c r="H27" i="12"/>
  <c r="B21" i="5"/>
  <c r="E21" i="12" l="1"/>
  <c r="E23" i="12"/>
  <c r="R57" i="5" l="1"/>
  <c r="V57" i="5" s="1"/>
  <c r="Q57" i="5"/>
  <c r="U57" i="5" s="1"/>
  <c r="O57" i="5"/>
  <c r="N57" i="5"/>
  <c r="L57" i="5"/>
  <c r="L65" i="5" s="1"/>
  <c r="K57" i="5"/>
  <c r="R25" i="5"/>
  <c r="Q25" i="5"/>
  <c r="O25" i="5"/>
  <c r="N25" i="5"/>
  <c r="L25" i="5"/>
  <c r="K25" i="5"/>
  <c r="R21" i="5"/>
  <c r="Q21" i="5"/>
  <c r="O21" i="5"/>
  <c r="N21" i="5"/>
  <c r="L21" i="5"/>
  <c r="K21" i="5"/>
  <c r="M25" i="5" l="1"/>
  <c r="S25" i="5"/>
  <c r="M21" i="5"/>
  <c r="P25" i="5"/>
  <c r="S57" i="5"/>
  <c r="S21" i="5"/>
  <c r="M57" i="5"/>
  <c r="P21" i="5"/>
  <c r="N65" i="5"/>
  <c r="P57" i="5"/>
  <c r="Q66" i="5"/>
  <c r="Q65" i="5"/>
  <c r="R66" i="5"/>
  <c r="R65" i="5"/>
  <c r="K66" i="5"/>
  <c r="K65" i="5"/>
  <c r="O66" i="5"/>
  <c r="O65" i="5"/>
  <c r="N66" i="5"/>
  <c r="N63" i="5"/>
  <c r="L66" i="5"/>
  <c r="L63" i="5"/>
  <c r="C30" i="12"/>
  <c r="F30" i="12" s="1"/>
  <c r="C27" i="12"/>
  <c r="C25" i="12"/>
  <c r="C23" i="12"/>
  <c r="F23" i="12" s="1"/>
  <c r="C21" i="12"/>
  <c r="F21" i="12" s="1"/>
  <c r="Q63" i="5"/>
  <c r="O63" i="5"/>
  <c r="K63" i="5"/>
  <c r="R63" i="5"/>
  <c r="Q14" i="5"/>
  <c r="L14" i="5"/>
  <c r="K14" i="5"/>
  <c r="O14" i="5"/>
  <c r="O37" i="5" s="1"/>
  <c r="N14" i="5"/>
  <c r="R14" i="5"/>
  <c r="C21" i="5"/>
  <c r="E21" i="5"/>
  <c r="F21" i="5"/>
  <c r="H21" i="5"/>
  <c r="I21" i="5"/>
  <c r="I57" i="5"/>
  <c r="I25" i="5"/>
  <c r="T55" i="5"/>
  <c r="W55" i="5"/>
  <c r="M14" i="5" l="1"/>
  <c r="M66" i="5"/>
  <c r="G21" i="5"/>
  <c r="P14" i="5"/>
  <c r="P66" i="5"/>
  <c r="D21" i="5"/>
  <c r="S66" i="5"/>
  <c r="J21" i="5"/>
  <c r="S14" i="5"/>
  <c r="N45" i="5"/>
  <c r="N51" i="5"/>
  <c r="O45" i="5"/>
  <c r="O51" i="5"/>
  <c r="R45" i="5"/>
  <c r="V45" i="5" s="1"/>
  <c r="R51" i="5"/>
  <c r="V51" i="5" s="1"/>
  <c r="L45" i="5"/>
  <c r="L51" i="5"/>
  <c r="K45" i="5"/>
  <c r="K51" i="5"/>
  <c r="Q45" i="5"/>
  <c r="Q51" i="5"/>
  <c r="I66" i="5"/>
  <c r="I65" i="5"/>
  <c r="Q38" i="5"/>
  <c r="Q37" i="5"/>
  <c r="N38" i="5"/>
  <c r="N37" i="5"/>
  <c r="K38" i="5"/>
  <c r="K37" i="5"/>
  <c r="L38" i="5"/>
  <c r="L37" i="5"/>
  <c r="R38" i="5"/>
  <c r="V38" i="5" s="1"/>
  <c r="R37" i="5"/>
  <c r="O38" i="5"/>
  <c r="O34" i="5"/>
  <c r="C19" i="12"/>
  <c r="C37" i="12" s="1"/>
  <c r="I63" i="5"/>
  <c r="K34" i="5"/>
  <c r="K35" i="5" s="1"/>
  <c r="L34" i="5"/>
  <c r="N34" i="5"/>
  <c r="Q34" i="5"/>
  <c r="R34" i="5"/>
  <c r="I14" i="5"/>
  <c r="C57" i="5"/>
  <c r="E57" i="5"/>
  <c r="F57" i="5"/>
  <c r="H57" i="5"/>
  <c r="J57" i="5" s="1"/>
  <c r="B57" i="5"/>
  <c r="B25" i="5"/>
  <c r="U25" i="5" s="1"/>
  <c r="C25" i="5"/>
  <c r="E25" i="5"/>
  <c r="F25" i="5"/>
  <c r="H25" i="5"/>
  <c r="J25" i="5" s="1"/>
  <c r="S51" i="5" l="1"/>
  <c r="M51" i="5"/>
  <c r="M45" i="5"/>
  <c r="G57" i="5"/>
  <c r="M38" i="5"/>
  <c r="G25" i="5"/>
  <c r="S45" i="5"/>
  <c r="P45" i="5"/>
  <c r="E25" i="12"/>
  <c r="F25" i="12" s="1"/>
  <c r="P51" i="5"/>
  <c r="S38" i="5"/>
  <c r="P38" i="5"/>
  <c r="D25" i="5"/>
  <c r="T25" i="5" s="1"/>
  <c r="D57" i="5"/>
  <c r="I45" i="5"/>
  <c r="I51" i="5"/>
  <c r="F66" i="5"/>
  <c r="F51" i="5" s="1"/>
  <c r="F65" i="5"/>
  <c r="E66" i="5"/>
  <c r="E65" i="5"/>
  <c r="I38" i="5"/>
  <c r="I37" i="5"/>
  <c r="H66" i="5"/>
  <c r="J66" i="5" s="1"/>
  <c r="H65" i="5"/>
  <c r="C66" i="5"/>
  <c r="C51" i="5" s="1"/>
  <c r="C65" i="5"/>
  <c r="B66" i="5"/>
  <c r="U66" i="5" s="1"/>
  <c r="B65" i="5"/>
  <c r="H63" i="5"/>
  <c r="F63" i="5"/>
  <c r="E63" i="5"/>
  <c r="C63" i="5"/>
  <c r="I34" i="5"/>
  <c r="F14" i="5"/>
  <c r="B14" i="5"/>
  <c r="U14" i="5" s="1"/>
  <c r="C14" i="5"/>
  <c r="H14" i="5"/>
  <c r="J14" i="5" s="1"/>
  <c r="E14" i="5"/>
  <c r="D66" i="5" l="1"/>
  <c r="T66" i="5" s="1"/>
  <c r="E51" i="5"/>
  <c r="G51" i="5" s="1"/>
  <c r="G66" i="5"/>
  <c r="D14" i="5"/>
  <c r="T14" i="5" s="1"/>
  <c r="G14" i="5"/>
  <c r="H45" i="5"/>
  <c r="J45" i="5" s="1"/>
  <c r="H51" i="5"/>
  <c r="J51" i="5" s="1"/>
  <c r="B51" i="5"/>
  <c r="B45" i="5"/>
  <c r="U45" i="5" s="1"/>
  <c r="C45" i="5"/>
  <c r="E45" i="5"/>
  <c r="F45" i="5"/>
  <c r="C38" i="5"/>
  <c r="C37" i="5"/>
  <c r="F38" i="5"/>
  <c r="F37" i="5"/>
  <c r="E38" i="5"/>
  <c r="E37" i="5"/>
  <c r="H38" i="5"/>
  <c r="J38" i="5" s="1"/>
  <c r="H37" i="5"/>
  <c r="B38" i="5"/>
  <c r="U38" i="5" s="1"/>
  <c r="B37" i="5"/>
  <c r="E27" i="12"/>
  <c r="F27" i="12" s="1"/>
  <c r="E34" i="5"/>
  <c r="F34" i="5"/>
  <c r="C34" i="5"/>
  <c r="H34" i="5"/>
  <c r="U51" i="5" l="1"/>
  <c r="C8" i="12"/>
  <c r="G38" i="5"/>
  <c r="G45" i="5"/>
  <c r="D38" i="5"/>
  <c r="T38" i="5" s="1"/>
  <c r="D45" i="5"/>
  <c r="D51" i="5"/>
  <c r="T51" i="5" s="1"/>
  <c r="E19" i="12"/>
  <c r="F19" i="12" s="1"/>
  <c r="T45" i="5" l="1"/>
  <c r="E37" i="12"/>
  <c r="F37" i="12" s="1"/>
  <c r="C13" i="12"/>
  <c r="B40" i="5"/>
  <c r="B47" i="5" l="1"/>
  <c r="B52" i="5"/>
  <c r="B46" i="5"/>
  <c r="R40" i="5"/>
  <c r="V40" i="5" s="1"/>
  <c r="K40" i="5"/>
  <c r="L40" i="5"/>
  <c r="E40" i="5"/>
  <c r="C40" i="5"/>
  <c r="D40" i="5" s="1"/>
  <c r="N40" i="5"/>
  <c r="Q40" i="5"/>
  <c r="H40" i="5"/>
  <c r="I40" i="5"/>
  <c r="F40" i="5"/>
  <c r="O40" i="5"/>
  <c r="U40" i="5" l="1"/>
  <c r="J40" i="5"/>
  <c r="S40" i="5"/>
  <c r="P40" i="5"/>
  <c r="M40" i="5"/>
  <c r="G40" i="5"/>
  <c r="E47" i="5"/>
  <c r="E52" i="5"/>
  <c r="R47" i="5"/>
  <c r="V47" i="5" s="1"/>
  <c r="R52" i="5"/>
  <c r="V52" i="5" s="1"/>
  <c r="F47" i="5"/>
  <c r="F52" i="5"/>
  <c r="I47" i="5"/>
  <c r="I52" i="5"/>
  <c r="H47" i="5"/>
  <c r="H52" i="5"/>
  <c r="L52" i="5"/>
  <c r="L47" i="5"/>
  <c r="Q47" i="5"/>
  <c r="Q52" i="5"/>
  <c r="K47" i="5"/>
  <c r="K52" i="5"/>
  <c r="N47" i="5"/>
  <c r="N52" i="5"/>
  <c r="O47" i="5"/>
  <c r="O52" i="5"/>
  <c r="C47" i="5"/>
  <c r="D47" i="5" s="1"/>
  <c r="C52" i="5"/>
  <c r="D52" i="5" s="1"/>
  <c r="R46" i="5"/>
  <c r="V46" i="5" s="1"/>
  <c r="F46" i="5"/>
  <c r="N46" i="5"/>
  <c r="Q46" i="5"/>
  <c r="U46" i="5" s="1"/>
  <c r="L46" i="5"/>
  <c r="O46" i="5"/>
  <c r="I46" i="5"/>
  <c r="C46" i="5"/>
  <c r="D46" i="5" s="1"/>
  <c r="E46" i="5"/>
  <c r="K46" i="5"/>
  <c r="H46" i="5"/>
  <c r="U47" i="5" l="1"/>
  <c r="T40" i="5"/>
  <c r="U52" i="5"/>
  <c r="S47" i="5"/>
  <c r="J47" i="5"/>
  <c r="S52" i="5"/>
  <c r="P46" i="5"/>
  <c r="P47" i="5"/>
  <c r="G47" i="5"/>
  <c r="M46" i="5"/>
  <c r="M52" i="5"/>
  <c r="T52" i="5" s="1"/>
  <c r="J46" i="5"/>
  <c r="M47" i="5"/>
  <c r="G46" i="5"/>
  <c r="S46" i="5"/>
  <c r="P52" i="5"/>
  <c r="J52" i="5"/>
  <c r="G52" i="5"/>
  <c r="E10" i="12"/>
  <c r="F10" i="12" s="1"/>
  <c r="T46" i="5" l="1"/>
  <c r="T47" i="5"/>
  <c r="E8" i="12"/>
  <c r="F8" i="12" s="1"/>
  <c r="H10" i="12" l="1"/>
  <c r="E13" i="12"/>
  <c r="F13" i="12" s="1"/>
  <c r="H1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776F669-EB07-4B3D-A611-20788A748383}">
      <text>
        <r>
          <rPr>
            <b/>
            <sz val="11"/>
            <color indexed="10"/>
            <rFont val="MS P ゴシック"/>
            <family val="3"/>
            <charset val="128"/>
          </rPr>
          <t>※研究管理運営機関を設置した場合は「有」を選択してください。ただし、研究管理運営機関でない構成員は、選択する必要はありません。</t>
        </r>
      </text>
    </comment>
    <comment ref="AA4" authorId="0" shapeId="0" xr:uid="{91E1FD86-C5F8-4109-A028-773C1FC3B8FF}">
      <text>
        <r>
          <rPr>
            <b/>
            <sz val="11"/>
            <color indexed="10"/>
            <rFont val="MS P ゴシック"/>
            <family val="3"/>
            <charset val="128"/>
          </rPr>
          <t>※研究管理運営機関を設置した場合は「有」を選択してください。ただし、研究管理運営機関でない構成員は、選択する必要はありません。</t>
        </r>
      </text>
    </comment>
    <comment ref="B5" authorId="0" shapeId="0" xr:uid="{24F1B0FC-F4B6-43C0-83CC-1D1298E1C2E4}">
      <text>
        <r>
          <rPr>
            <b/>
            <sz val="11"/>
            <color indexed="10"/>
            <rFont val="MS P ゴシック"/>
            <family val="3"/>
            <charset val="128"/>
          </rPr>
          <t>※事前に「繰越承認申請書（経理様式８）」を提出し、繰越が認められた場合は「有」を選択してください。</t>
        </r>
      </text>
    </comment>
    <comment ref="AA5" authorId="0" shapeId="0" xr:uid="{0C45EAD6-01EF-4173-A6EC-85F8A847A5F2}">
      <text>
        <r>
          <rPr>
            <b/>
            <sz val="11"/>
            <color indexed="10"/>
            <rFont val="MS P ゴシック"/>
            <family val="3"/>
            <charset val="128"/>
          </rPr>
          <t>※「繰越承認申請書（経理様式８）」を提出し、繰越が認められた場合は「有」を選択してください。</t>
        </r>
      </text>
    </comment>
  </commentList>
</comments>
</file>

<file path=xl/sharedStrings.xml><?xml version="1.0" encoding="utf-8"?>
<sst xmlns="http://schemas.openxmlformats.org/spreadsheetml/2006/main" count="642" uniqueCount="286">
  <si>
    <t>（経理様式２－１）</t>
    <rPh sb="1" eb="3">
      <t>ケイリ</t>
    </rPh>
    <rPh sb="3" eb="5">
      <t>ヨウシキ</t>
    </rPh>
    <phoneticPr fontId="7"/>
  </si>
  <si>
    <t>e-Rad課題ID：</t>
    <phoneticPr fontId="7"/>
  </si>
  <si>
    <t>e-Rad課題ID(半角英数字)</t>
    <phoneticPr fontId="7"/>
  </si>
  <si>
    <t>―――事業名を選択して下さい―――</t>
    <rPh sb="3" eb="6">
      <t>ジギョウメイ</t>
    </rPh>
    <phoneticPr fontId="26"/>
  </si>
  <si>
    <t>ムーンショット型農林水産研究開発事業</t>
    <phoneticPr fontId="7"/>
  </si>
  <si>
    <t>研究課題番号：</t>
    <phoneticPr fontId="7"/>
  </si>
  <si>
    <t>MS111</t>
    <phoneticPr fontId="7"/>
  </si>
  <si>
    <t>委託試験研究実績報告書</t>
    <phoneticPr fontId="7"/>
  </si>
  <si>
    <t>令和　年　月　日</t>
    <rPh sb="0" eb="2">
      <t>レイワ</t>
    </rPh>
    <phoneticPr fontId="7"/>
  </si>
  <si>
    <t>令和〇年〇月〇日</t>
    <rPh sb="0" eb="2">
      <t>レイワ</t>
    </rPh>
    <phoneticPr fontId="7"/>
  </si>
  <si>
    <t>国立研究開発法人農業・食品産業技術総合研究機構</t>
    <rPh sb="0" eb="2">
      <t>コクリツ</t>
    </rPh>
    <rPh sb="2" eb="4">
      <t>ケンキュウ</t>
    </rPh>
    <rPh sb="4" eb="6">
      <t>カイハツ</t>
    </rPh>
    <rPh sb="11" eb="13">
      <t>ショクヒン</t>
    </rPh>
    <rPh sb="17" eb="19">
      <t>ソウゴウ</t>
    </rPh>
    <phoneticPr fontId="7"/>
  </si>
  <si>
    <t>生物系特定産業技術研究支援センター所長　殿</t>
    <phoneticPr fontId="7"/>
  </si>
  <si>
    <t>（住　所）</t>
    <rPh sb="1" eb="2">
      <t>ジュウ</t>
    </rPh>
    <rPh sb="3" eb="4">
      <t>トコロ</t>
    </rPh>
    <phoneticPr fontId="7"/>
  </si>
  <si>
    <r>
      <t>（住　所）</t>
    </r>
    <r>
      <rPr>
        <sz val="9"/>
        <color rgb="FFFF0000"/>
        <rFont val="ＭＳ ゴシック"/>
        <family val="3"/>
        <charset val="128"/>
      </rPr>
      <t>〇県〇市〇町〇〇番地</t>
    </r>
    <rPh sb="1" eb="2">
      <t>ジュウ</t>
    </rPh>
    <rPh sb="3" eb="4">
      <t>トコロ</t>
    </rPh>
    <phoneticPr fontId="7"/>
  </si>
  <si>
    <t>（コンソーシアム名）</t>
    <rPh sb="8" eb="9">
      <t>メイ</t>
    </rPh>
    <phoneticPr fontId="7"/>
  </si>
  <si>
    <r>
      <t>（コンソーシアム名）</t>
    </r>
    <r>
      <rPr>
        <sz val="9"/>
        <color rgb="FFFF0000"/>
        <rFont val="ＭＳ ゴシック"/>
        <family val="3"/>
        <charset val="128"/>
      </rPr>
      <t>○○○○コンソーシアム</t>
    </r>
    <rPh sb="8" eb="9">
      <t>メイ</t>
    </rPh>
    <phoneticPr fontId="7"/>
  </si>
  <si>
    <t>（代表機関名）</t>
    <rPh sb="1" eb="3">
      <t>ダイヒョウ</t>
    </rPh>
    <rPh sb="3" eb="5">
      <t>キカン</t>
    </rPh>
    <rPh sb="5" eb="6">
      <t>メイ</t>
    </rPh>
    <phoneticPr fontId="7"/>
  </si>
  <si>
    <r>
      <t>（代表機関名）</t>
    </r>
    <r>
      <rPr>
        <sz val="9"/>
        <color rgb="FFFF0000"/>
        <rFont val="ＭＳ ゴシック"/>
        <family val="3"/>
        <charset val="128"/>
      </rPr>
      <t>○○○○　○○大学</t>
    </r>
    <rPh sb="1" eb="3">
      <t>ダイヒョウ</t>
    </rPh>
    <rPh sb="3" eb="5">
      <t>キカン</t>
    </rPh>
    <rPh sb="5" eb="6">
      <t>メイ</t>
    </rPh>
    <phoneticPr fontId="7"/>
  </si>
  <si>
    <t>（代表者名）</t>
    <rPh sb="1" eb="4">
      <t>ダイヒョウシャ</t>
    </rPh>
    <rPh sb="4" eb="5">
      <t>メイ</t>
    </rPh>
    <phoneticPr fontId="7"/>
  </si>
  <si>
    <r>
      <t>（代表者名）</t>
    </r>
    <r>
      <rPr>
        <sz val="9"/>
        <color rgb="FFFF0000"/>
        <rFont val="ＭＳ ゴシック"/>
        <family val="3"/>
        <charset val="128"/>
      </rPr>
      <t>○○○○　○○　○○</t>
    </r>
    <r>
      <rPr>
        <sz val="9"/>
        <rFont val="ＭＳ ゴシック"/>
        <family val="3"/>
        <charset val="128"/>
      </rPr>
      <t>　</t>
    </r>
    <r>
      <rPr>
        <sz val="9"/>
        <color theme="4"/>
        <rFont val="ＭＳ ゴシック"/>
        <family val="3"/>
        <charset val="128"/>
      </rPr>
      <t>※契約書記載の役職、代表者名</t>
    </r>
    <rPh sb="1" eb="4">
      <t>ダイヒョウシャ</t>
    </rPh>
    <rPh sb="4" eb="5">
      <t>メイ</t>
    </rPh>
    <rPh sb="24" eb="26">
      <t>ヤクショク</t>
    </rPh>
    <phoneticPr fontId="7"/>
  </si>
  <si>
    <t>令和〇年度委託事業について、下記のとおり実施したので、その実績を報告します。</t>
  </si>
  <si>
    <r>
      <rPr>
        <sz val="10"/>
        <color theme="4"/>
        <rFont val="ＭＳ Ｐゴシック"/>
        <family val="3"/>
        <charset val="128"/>
      </rPr>
      <t>（当該事業年度予算の報告）</t>
    </r>
    <r>
      <rPr>
        <sz val="10"/>
        <rFont val="ＭＳ Ｐゴシック"/>
        <family val="3"/>
        <charset val="128"/>
      </rPr>
      <t xml:space="preserve">
</t>
    </r>
    <r>
      <rPr>
        <sz val="10"/>
        <color rgb="FFFF0000"/>
        <rFont val="ＭＳ Ｐゴシック"/>
        <family val="3"/>
        <charset val="128"/>
      </rPr>
      <t>令和〇年度委託事業について、下記のとおり実施したので、その実績を報告します。</t>
    </r>
    <r>
      <rPr>
        <sz val="10"/>
        <rFont val="ＭＳ Ｐゴシック"/>
        <family val="3"/>
        <charset val="128"/>
      </rPr>
      <t xml:space="preserve">
</t>
    </r>
    <r>
      <rPr>
        <sz val="10"/>
        <color theme="4"/>
        <rFont val="ＭＳ Ｐゴシック"/>
        <family val="3"/>
        <charset val="128"/>
      </rPr>
      <t>（繰越予算の報告）</t>
    </r>
    <r>
      <rPr>
        <sz val="10"/>
        <rFont val="ＭＳ Ｐゴシック"/>
        <family val="3"/>
        <charset val="128"/>
      </rPr>
      <t xml:space="preserve">
</t>
    </r>
    <r>
      <rPr>
        <sz val="10"/>
        <color rgb="FFFF0000"/>
        <rFont val="ＭＳ Ｐゴシック"/>
        <family val="3"/>
        <charset val="128"/>
      </rPr>
      <t>令和〇年度（翌年度繰越）委託事業について、下記のとおり実施したので、その実績を報告します。</t>
    </r>
    <phoneticPr fontId="7"/>
  </si>
  <si>
    <t>１　事業の実施状況</t>
    <phoneticPr fontId="7"/>
  </si>
  <si>
    <t>（１）試験研究計画名</t>
    <rPh sb="3" eb="5">
      <t>シケン</t>
    </rPh>
    <rPh sb="5" eb="7">
      <t>ケンキュウ</t>
    </rPh>
    <rPh sb="7" eb="10">
      <t>ケイカクメイ</t>
    </rPh>
    <phoneticPr fontId="7"/>
  </si>
  <si>
    <r>
      <rPr>
        <sz val="10"/>
        <color rgb="FFFF0000"/>
        <rFont val="ＭＳ Ｐゴシック"/>
        <family val="3"/>
        <charset val="128"/>
      </rPr>
      <t>○○○○○○○○○○○○○○○○</t>
    </r>
    <r>
      <rPr>
        <sz val="10"/>
        <rFont val="ＭＳ Ｐゴシック"/>
        <family val="3"/>
        <charset val="128"/>
      </rPr>
      <t xml:space="preserve">
</t>
    </r>
    <r>
      <rPr>
        <sz val="10"/>
        <color theme="4"/>
        <rFont val="ＭＳ Ｐゴシック"/>
        <family val="3"/>
        <charset val="128"/>
      </rPr>
      <t>※委託研究契約書に記載されている試験研究計画名を記載してください</t>
    </r>
    <phoneticPr fontId="7"/>
  </si>
  <si>
    <t>（２）委託試験研究の開始及び完了の時期</t>
    <phoneticPr fontId="7"/>
  </si>
  <si>
    <t>開始：</t>
    <rPh sb="0" eb="2">
      <t>カイシ</t>
    </rPh>
    <phoneticPr fontId="7"/>
  </si>
  <si>
    <t>令和△年△月△日</t>
    <rPh sb="0" eb="2">
      <t>レイワ</t>
    </rPh>
    <phoneticPr fontId="7"/>
  </si>
  <si>
    <t>　※当該年度の事業実施期間を記載してください</t>
    <phoneticPr fontId="7"/>
  </si>
  <si>
    <t>完了：</t>
    <rPh sb="0" eb="2">
      <t>カンリョウ</t>
    </rPh>
    <phoneticPr fontId="7"/>
  </si>
  <si>
    <t>令和□年□月□日</t>
    <rPh sb="0" eb="2">
      <t>レイワ</t>
    </rPh>
    <phoneticPr fontId="7"/>
  </si>
  <si>
    <t>（３）委託試験研究の研究代表者または研究統括者の所属及び氏名</t>
    <rPh sb="10" eb="12">
      <t>ケンキュウ</t>
    </rPh>
    <rPh sb="12" eb="15">
      <t>ダイヒョウシャ</t>
    </rPh>
    <rPh sb="18" eb="20">
      <t>ケンキュウ</t>
    </rPh>
    <rPh sb="20" eb="23">
      <t>トウカツシャ</t>
    </rPh>
    <phoneticPr fontId="7"/>
  </si>
  <si>
    <t>（３）委託試験研究の研究代表者または研究統括者の所属及び氏名</t>
    <phoneticPr fontId="7"/>
  </si>
  <si>
    <t>××大学××研究センター　生研　太郎</t>
    <phoneticPr fontId="7"/>
  </si>
  <si>
    <t>※研究代表者の所属・氏名を記載してください</t>
    <phoneticPr fontId="7"/>
  </si>
  <si>
    <t>　構成員の場合は、研究実施責任者の所属・氏名を記載してください</t>
    <phoneticPr fontId="7"/>
  </si>
  <si>
    <t>（４）委託試験研究の成果</t>
    <phoneticPr fontId="7"/>
  </si>
  <si>
    <t>委託試験研究成果報告書のとおり　　</t>
    <phoneticPr fontId="7"/>
  </si>
  <si>
    <t>オープンイノベーション研究・実用化推進事業</t>
  </si>
  <si>
    <t>食料安全保障強化に向けた革新的新品種開発プロジェクトのうち食料安全保障強化に資する新品種開発</t>
  </si>
  <si>
    <t>次世代スマート農業技術の開発・改良・実用化</t>
  </si>
  <si>
    <t>―――リストから選択し年度を入力してください―――</t>
    <rPh sb="11" eb="13">
      <t>ネンド</t>
    </rPh>
    <rPh sb="14" eb="16">
      <t>ニュウリョク</t>
    </rPh>
    <phoneticPr fontId="7"/>
  </si>
  <si>
    <t>令和〇年度委託事業について、下記のとおり実施したので、その実績を報告します。</t>
    <phoneticPr fontId="7"/>
  </si>
  <si>
    <t>令和〇年度（翌年度繰越）委託事業について、下記のとおり実施したので、その実績を報告します。</t>
    <phoneticPr fontId="7"/>
  </si>
  <si>
    <t>２　収支精算</t>
  </si>
  <si>
    <t>収支精算表の金額は集計表から転記されます。</t>
    <phoneticPr fontId="7"/>
  </si>
  <si>
    <t>（①から転記）e-Rad課題ID(半角英数字)11111111</t>
    <rPh sb="4" eb="6">
      <t>テンキ</t>
    </rPh>
    <phoneticPr fontId="7"/>
  </si>
  <si>
    <t>（①から転記）研究課題番号：MS111</t>
    <rPh sb="4" eb="6">
      <t>テンキ</t>
    </rPh>
    <rPh sb="7" eb="13">
      <t>ケンキュウカダイバンゴウ</t>
    </rPh>
    <phoneticPr fontId="7"/>
  </si>
  <si>
    <t>　収入の部</t>
    <phoneticPr fontId="7"/>
  </si>
  <si>
    <t>（単位：円）</t>
    <rPh sb="1" eb="3">
      <t>タンイ</t>
    </rPh>
    <rPh sb="4" eb="5">
      <t>エン</t>
    </rPh>
    <phoneticPr fontId="7"/>
  </si>
  <si>
    <t>区　　　分</t>
    <phoneticPr fontId="7"/>
  </si>
  <si>
    <t>予　算　額</t>
    <rPh sb="0" eb="1">
      <t>ヨ</t>
    </rPh>
    <rPh sb="2" eb="3">
      <t>サン</t>
    </rPh>
    <rPh sb="4" eb="5">
      <t>ガク</t>
    </rPh>
    <phoneticPr fontId="7"/>
  </si>
  <si>
    <t>繰　越　額</t>
    <phoneticPr fontId="7"/>
  </si>
  <si>
    <t>精　算　額</t>
    <rPh sb="0" eb="1">
      <t>セイ</t>
    </rPh>
    <rPh sb="2" eb="3">
      <t>サン</t>
    </rPh>
    <rPh sb="4" eb="5">
      <t>ガク</t>
    </rPh>
    <phoneticPr fontId="7"/>
  </si>
  <si>
    <t>増　減</t>
    <rPh sb="0" eb="1">
      <t>ゾウ</t>
    </rPh>
    <rPh sb="2" eb="3">
      <t>ゲン</t>
    </rPh>
    <phoneticPr fontId="7"/>
  </si>
  <si>
    <t>備　考</t>
    <rPh sb="0" eb="1">
      <t>ビ</t>
    </rPh>
    <rPh sb="2" eb="3">
      <t>コウ</t>
    </rPh>
    <phoneticPr fontId="7"/>
  </si>
  <si>
    <t>増減</t>
    <rPh sb="0" eb="2">
      <t>ゾウゲン</t>
    </rPh>
    <phoneticPr fontId="7"/>
  </si>
  <si>
    <t>委託費</t>
    <phoneticPr fontId="7"/>
  </si>
  <si>
    <t>当年度概算払受領済額</t>
    <phoneticPr fontId="7"/>
  </si>
  <si>
    <t>集計表から転記</t>
    <rPh sb="0" eb="3">
      <t>シュウケイヒョウ</t>
    </rPh>
    <rPh sb="5" eb="7">
      <t>テンキ</t>
    </rPh>
    <phoneticPr fontId="7"/>
  </si>
  <si>
    <t>自動計算</t>
    <rPh sb="0" eb="4">
      <t>ジドウケイサン</t>
    </rPh>
    <phoneticPr fontId="7"/>
  </si>
  <si>
    <t>転記</t>
    <rPh sb="0" eb="2">
      <t>テンキ</t>
    </rPh>
    <phoneticPr fontId="7"/>
  </si>
  <si>
    <t xml:space="preserve">
返還連絡書に伴う返還額</t>
  </si>
  <si>
    <t>自己負担額</t>
    <phoneticPr fontId="7"/>
  </si>
  <si>
    <t>執行未済額(返還額)</t>
    <rPh sb="0" eb="2">
      <t>シッコウ</t>
    </rPh>
    <rPh sb="2" eb="4">
      <t>ミサイ</t>
    </rPh>
    <rPh sb="4" eb="5">
      <t>ガク</t>
    </rPh>
    <rPh sb="6" eb="9">
      <t>ヘンカンガク</t>
    </rPh>
    <phoneticPr fontId="7"/>
  </si>
  <si>
    <t>合　計</t>
    <rPh sb="0" eb="1">
      <t>ゴウ</t>
    </rPh>
    <rPh sb="2" eb="3">
      <t>ケイ</t>
    </rPh>
    <phoneticPr fontId="7"/>
  </si>
  <si>
    <t>　支出の部</t>
    <phoneticPr fontId="7"/>
  </si>
  <si>
    <t>直接経費　</t>
    <phoneticPr fontId="7"/>
  </si>
  <si>
    <t>物品費</t>
    <rPh sb="0" eb="2">
      <t>ブッピン</t>
    </rPh>
    <rPh sb="2" eb="3">
      <t>ヒ</t>
    </rPh>
    <phoneticPr fontId="7"/>
  </si>
  <si>
    <t>人件費・謝金</t>
    <rPh sb="0" eb="3">
      <t>ジンケンヒ</t>
    </rPh>
    <rPh sb="4" eb="6">
      <t>シャキン</t>
    </rPh>
    <phoneticPr fontId="7"/>
  </si>
  <si>
    <t>旅費</t>
    <rPh sb="0" eb="2">
      <t>リョヒ</t>
    </rPh>
    <phoneticPr fontId="7"/>
  </si>
  <si>
    <t>その他</t>
    <rPh sb="2" eb="3">
      <t>タ</t>
    </rPh>
    <phoneticPr fontId="7"/>
  </si>
  <si>
    <t>うち消費税等相当額</t>
    <phoneticPr fontId="7"/>
  </si>
  <si>
    <t>間接経費</t>
    <rPh sb="0" eb="2">
      <t>カンセツ</t>
    </rPh>
    <rPh sb="2" eb="4">
      <t>ケイヒ</t>
    </rPh>
    <phoneticPr fontId="7"/>
  </si>
  <si>
    <t>一般管理費</t>
    <rPh sb="0" eb="5">
      <t>イッパンカンリヒ</t>
    </rPh>
    <phoneticPr fontId="7"/>
  </si>
  <si>
    <t>（注１）研究管理運営業務を専門に行う研究管理運営機関を設置した場合のみ一般管理費を計上できます。
（注２）繰越額は「繰越承認申請書（経理様式８）」を提出し、繰越が認められた場合のみ計上できます。</t>
    <phoneticPr fontId="7"/>
  </si>
  <si>
    <t>３　物品購入実績</t>
  </si>
  <si>
    <t>（①から転記）研究課題番号：MS111</t>
    <phoneticPr fontId="7"/>
  </si>
  <si>
    <t>（単位：円）</t>
  </si>
  <si>
    <t>品　　名</t>
    <rPh sb="3" eb="4">
      <t>メイ</t>
    </rPh>
    <phoneticPr fontId="7"/>
  </si>
  <si>
    <t>規　格</t>
    <phoneticPr fontId="7"/>
  </si>
  <si>
    <t>員数</t>
  </si>
  <si>
    <t>購　入　金　額</t>
  </si>
  <si>
    <t>所有権者
（物品の所在地）</t>
    <phoneticPr fontId="7"/>
  </si>
  <si>
    <t>耐用年数
（処分制限年月日）</t>
    <rPh sb="0" eb="2">
      <t>タイヨウ</t>
    </rPh>
    <rPh sb="2" eb="4">
      <t>ネンスウ</t>
    </rPh>
    <phoneticPr fontId="7"/>
  </si>
  <si>
    <r>
      <t xml:space="preserve">事業終了後の取扱
</t>
    </r>
    <r>
      <rPr>
        <sz val="9"/>
        <rFont val="ＭＳ Ｐゴシック"/>
        <family val="3"/>
        <charset val="128"/>
      </rPr>
      <t>（譲渡・継続）</t>
    </r>
    <rPh sb="0" eb="2">
      <t>ジギョウシュ</t>
    </rPh>
    <rPh sb="2" eb="4">
      <t>シュウリョウ</t>
    </rPh>
    <rPh sb="4" eb="5">
      <t>ゴ</t>
    </rPh>
    <rPh sb="6" eb="8">
      <t>トリアツカイ</t>
    </rPh>
    <rPh sb="10" eb="12">
      <t>ジョウト</t>
    </rPh>
    <rPh sb="13" eb="15">
      <t>ケイゾク</t>
    </rPh>
    <phoneticPr fontId="7"/>
  </si>
  <si>
    <t>備　考</t>
    <phoneticPr fontId="7"/>
  </si>
  <si>
    <t>所有権者（物品の所在地）</t>
    <phoneticPr fontId="7"/>
  </si>
  <si>
    <t>耐用年数（処分制限年月日）</t>
    <rPh sb="0" eb="2">
      <t>タイヨウ</t>
    </rPh>
    <rPh sb="2" eb="4">
      <t>ネンスウ</t>
    </rPh>
    <phoneticPr fontId="7"/>
  </si>
  <si>
    <t>単　価</t>
    <phoneticPr fontId="7"/>
  </si>
  <si>
    <t>金　額</t>
    <phoneticPr fontId="7"/>
  </si>
  <si>
    <t>ＤＮＡシーケンサー</t>
    <phoneticPr fontId="7"/>
  </si>
  <si>
    <t>○○社製</t>
    <phoneticPr fontId="7"/>
  </si>
  <si>
    <t>１式</t>
    <phoneticPr fontId="7"/>
  </si>
  <si>
    <t>○○大学</t>
    <phoneticPr fontId="7"/>
  </si>
  <si>
    <t>４年</t>
    <rPh sb="1" eb="2">
      <t>ネン</t>
    </rPh>
    <phoneticPr fontId="7"/>
  </si>
  <si>
    <t>譲渡</t>
    <rPh sb="0" eb="2">
      <t>ジョウト</t>
    </rPh>
    <phoneticPr fontId="7"/>
  </si>
  <si>
    <t>〇年〇月〇日納品</t>
    <rPh sb="5" eb="6">
      <t>ニチ</t>
    </rPh>
    <rPh sb="6" eb="8">
      <t>ノウヒン</t>
    </rPh>
    <phoneticPr fontId="7"/>
  </si>
  <si>
    <t>型式等</t>
    <phoneticPr fontId="7"/>
  </si>
  <si>
    <t>（〇県〇市〇町〇〇番地○○棟〇階○○研究室）</t>
    <rPh sb="13" eb="14">
      <t>トウ</t>
    </rPh>
    <rPh sb="15" eb="16">
      <t>カイ</t>
    </rPh>
    <rPh sb="18" eb="21">
      <t>ケンキュウシツ</t>
    </rPh>
    <phoneticPr fontId="7"/>
  </si>
  <si>
    <t>（〇年３月３１日）</t>
    <rPh sb="7" eb="8">
      <t>ニチ</t>
    </rPh>
    <phoneticPr fontId="7"/>
  </si>
  <si>
    <t>△△△△△△</t>
    <phoneticPr fontId="7"/>
  </si>
  <si>
    <t>△△社製</t>
    <phoneticPr fontId="7"/>
  </si>
  <si>
    <t>２台</t>
    <phoneticPr fontId="7"/>
  </si>
  <si>
    <t>△△株式会社</t>
    <phoneticPr fontId="7"/>
  </si>
  <si>
    <t>―</t>
    <phoneticPr fontId="7"/>
  </si>
  <si>
    <t>ファイナンスリース</t>
    <phoneticPr fontId="7"/>
  </si>
  <si>
    <t>△△△－△△△△</t>
    <phoneticPr fontId="7"/>
  </si>
  <si>
    <t>(12ヶ月分）</t>
    <rPh sb="4" eb="5">
      <t>ゲツ</t>
    </rPh>
    <rPh sb="5" eb="6">
      <t>ブン</t>
    </rPh>
    <phoneticPr fontId="7"/>
  </si>
  <si>
    <t>（〇県〇市〇町〇〇番地○○棟〇階○○室）</t>
    <phoneticPr fontId="7"/>
  </si>
  <si>
    <t>（　　―　　）</t>
    <phoneticPr fontId="7"/>
  </si>
  <si>
    <t>リース期間・48ヶ月</t>
    <rPh sb="3" eb="5">
      <t>キカン</t>
    </rPh>
    <phoneticPr fontId="7"/>
  </si>
  <si>
    <t>〇年〇月〇日～</t>
    <rPh sb="1" eb="2">
      <t>ネン</t>
    </rPh>
    <rPh sb="3" eb="4">
      <t>ツキ</t>
    </rPh>
    <rPh sb="5" eb="6">
      <t>ヒ</t>
    </rPh>
    <phoneticPr fontId="7"/>
  </si>
  <si>
    <t>〇年〇月〇日</t>
    <rPh sb="1" eb="2">
      <t>ネン</t>
    </rPh>
    <rPh sb="3" eb="4">
      <t>ガツ</t>
    </rPh>
    <rPh sb="5" eb="6">
      <t>ニチ</t>
    </rPh>
    <phoneticPr fontId="7"/>
  </si>
  <si>
    <t>リース期間総額</t>
    <phoneticPr fontId="7"/>
  </si>
  <si>
    <t>9,600,000円</t>
    <rPh sb="9" eb="10">
      <t>エン</t>
    </rPh>
    <phoneticPr fontId="7"/>
  </si>
  <si>
    <t>リース月額（単価）</t>
    <phoneticPr fontId="7"/>
  </si>
  <si>
    <t>100,000円</t>
    <rPh sb="7" eb="8">
      <t>エン</t>
    </rPh>
    <phoneticPr fontId="7"/>
  </si>
  <si>
    <t>分析機器</t>
    <rPh sb="0" eb="2">
      <t>ブンセキ</t>
    </rPh>
    <rPh sb="2" eb="4">
      <t>キキ</t>
    </rPh>
    <phoneticPr fontId="7"/>
  </si>
  <si>
    <t>１台</t>
    <rPh sb="1" eb="2">
      <t>ダイ</t>
    </rPh>
    <phoneticPr fontId="7"/>
  </si>
  <si>
    <t>７年</t>
    <rPh sb="1" eb="2">
      <t>ネン</t>
    </rPh>
    <phoneticPr fontId="7"/>
  </si>
  <si>
    <t>継続</t>
    <rPh sb="0" eb="2">
      <t>ケイゾク</t>
    </rPh>
    <phoneticPr fontId="7"/>
  </si>
  <si>
    <t>試作物品部材</t>
    <rPh sb="0" eb="2">
      <t>シサク</t>
    </rPh>
    <rPh sb="2" eb="4">
      <t>ブッピン</t>
    </rPh>
    <rPh sb="4" eb="6">
      <t>ブザイ</t>
    </rPh>
    <phoneticPr fontId="7"/>
  </si>
  <si>
    <t>計</t>
    <rPh sb="0" eb="1">
      <t>ケイ</t>
    </rPh>
    <phoneticPr fontId="7"/>
  </si>
  <si>
    <t>※事業終了後の購入物品は譲渡又は継続使用となり、耐用年数を経過していない物品の廃棄は原則できません。</t>
    <rPh sb="1" eb="6">
      <t>ジギョウシュウリョウゴ</t>
    </rPh>
    <rPh sb="7" eb="9">
      <t>コウニュウ</t>
    </rPh>
    <rPh sb="9" eb="11">
      <t>ブッピン</t>
    </rPh>
    <rPh sb="12" eb="14">
      <t>ジョウト</t>
    </rPh>
    <rPh sb="14" eb="15">
      <t>マタ</t>
    </rPh>
    <rPh sb="16" eb="20">
      <t>ケイゾクシヨウ</t>
    </rPh>
    <rPh sb="36" eb="38">
      <t>ブッピン</t>
    </rPh>
    <rPh sb="42" eb="44">
      <t>ゲンソク</t>
    </rPh>
    <phoneticPr fontId="7"/>
  </si>
  <si>
    <t>（記載要領）</t>
    <phoneticPr fontId="7"/>
  </si>
  <si>
    <t>① 購入の場合は、備考欄に取得年月日を記載すること。</t>
    <phoneticPr fontId="7"/>
  </si>
  <si>
    <t>② リースによる物品の導入についても記載すること。（レンタルについては記載不要）</t>
    <phoneticPr fontId="7"/>
  </si>
  <si>
    <t>③単価及び金額欄は、当該年度にかかる単価・リース料の額を記載すること。</t>
    <phoneticPr fontId="7"/>
  </si>
  <si>
    <t>④所有機関欄は、リース会社でなく、リース料金を支払っている機関を記載すること。</t>
  </si>
  <si>
    <t>⑤備考欄は、リースの種類（ファイナンス又はオペレーティングリース）、リース期間、リース期間月数、リース料総額を記載すること</t>
  </si>
  <si>
    <t>（①から転記）e-Rad課題ID(半角英数字)11111111</t>
    <phoneticPr fontId="7"/>
  </si>
  <si>
    <t>４　取得した試作品等</t>
  </si>
  <si>
    <t>（単位：円）</t>
    <phoneticPr fontId="7"/>
  </si>
  <si>
    <t>試作品名</t>
    <phoneticPr fontId="7"/>
  </si>
  <si>
    <t>構成・仕様</t>
    <rPh sb="0" eb="2">
      <t>コウセイ</t>
    </rPh>
    <rPh sb="3" eb="5">
      <t>シヨウ</t>
    </rPh>
    <phoneticPr fontId="7"/>
  </si>
  <si>
    <t>製造又は取得価格</t>
    <phoneticPr fontId="7"/>
  </si>
  <si>
    <t>所有権者
（試作品の所在地）</t>
    <phoneticPr fontId="7"/>
  </si>
  <si>
    <t>資産計上した場合の年月</t>
    <phoneticPr fontId="7"/>
  </si>
  <si>
    <r>
      <t xml:space="preserve">事業終了後の取扱
</t>
    </r>
    <r>
      <rPr>
        <sz val="9"/>
        <rFont val="ＭＳ Ｐゴシック"/>
        <family val="3"/>
        <charset val="128"/>
      </rPr>
      <t>（譲渡・継続・廃棄）</t>
    </r>
    <rPh sb="0" eb="2">
      <t>ジギョウシュ</t>
    </rPh>
    <rPh sb="2" eb="4">
      <t>シュウリョウ</t>
    </rPh>
    <rPh sb="4" eb="5">
      <t>ゴ</t>
    </rPh>
    <rPh sb="6" eb="8">
      <t>トリアツカイ</t>
    </rPh>
    <rPh sb="10" eb="12">
      <t>ジョウト</t>
    </rPh>
    <rPh sb="13" eb="15">
      <t>ケイゾク</t>
    </rPh>
    <rPh sb="16" eb="18">
      <t>ハイキ</t>
    </rPh>
    <phoneticPr fontId="7"/>
  </si>
  <si>
    <t>○○○システム</t>
    <phoneticPr fontId="7"/>
  </si>
  <si>
    <t>未計上</t>
  </si>
  <si>
    <t>○年度に資産計上予定</t>
    <phoneticPr fontId="7"/>
  </si>
  <si>
    <t>ベース車体・A社製 ABC-123</t>
    <phoneticPr fontId="7"/>
  </si>
  <si>
    <t>（〇県〇市〇町〇〇番地○○棟〇階○○研究室）</t>
    <phoneticPr fontId="7"/>
  </si>
  <si>
    <t>センサー・B社製 DEF</t>
    <phoneticPr fontId="7"/>
  </si>
  <si>
    <t>○○装置・C社製 G-012</t>
    <phoneticPr fontId="7"/>
  </si>
  <si>
    <t>○○装置・C社製 G-345</t>
    <phoneticPr fontId="7"/>
  </si>
  <si>
    <t>○○加工外注・○○製作所</t>
    <phoneticPr fontId="7"/>
  </si>
  <si>
    <t>合計</t>
    <rPh sb="0" eb="2">
      <t>ゴウケイ</t>
    </rPh>
    <phoneticPr fontId="7"/>
  </si>
  <si>
    <t>○○装置</t>
    <phoneticPr fontId="7"/>
  </si>
  <si>
    <t>△△製作所</t>
    <phoneticPr fontId="7"/>
  </si>
  <si>
    <t>未計上</t>
    <phoneticPr fontId="7"/>
  </si>
  <si>
    <t>廃棄</t>
    <rPh sb="0" eb="2">
      <t>ハイキ</t>
    </rPh>
    <phoneticPr fontId="7"/>
  </si>
  <si>
    <t>□□装置・D社製 X-678</t>
    <phoneticPr fontId="7"/>
  </si>
  <si>
    <t>□□加工・△△製作所（自社）</t>
    <phoneticPr fontId="7"/>
  </si>
  <si>
    <t>〇〇解析機器</t>
    <rPh sb="2" eb="4">
      <t>カイセキ</t>
    </rPh>
    <rPh sb="4" eb="6">
      <t>キキ</t>
    </rPh>
    <phoneticPr fontId="7"/>
  </si>
  <si>
    <t>○○大学</t>
  </si>
  <si>
    <t>未計上</t>
    <rPh sb="0" eb="3">
      <t>ミケイジョウ</t>
    </rPh>
    <phoneticPr fontId="7"/>
  </si>
  <si>
    <t>分析機器・〇〇社製・型式等</t>
    <rPh sb="0" eb="2">
      <t>ブンセキ</t>
    </rPh>
    <rPh sb="2" eb="4">
      <t>キキ</t>
    </rPh>
    <rPh sb="7" eb="8">
      <t>シャ</t>
    </rPh>
    <rPh sb="8" eb="9">
      <t>セイ</t>
    </rPh>
    <rPh sb="10" eb="13">
      <t>カタシキトウ</t>
    </rPh>
    <phoneticPr fontId="7"/>
  </si>
  <si>
    <t>－</t>
    <phoneticPr fontId="7"/>
  </si>
  <si>
    <t>物品に計上</t>
    <rPh sb="0" eb="2">
      <t>ブッピン</t>
    </rPh>
    <rPh sb="3" eb="5">
      <t>ケイジョウ</t>
    </rPh>
    <phoneticPr fontId="7"/>
  </si>
  <si>
    <t>〇〇装置・E社製・H-91011</t>
    <rPh sb="2" eb="4">
      <t>ソウチ</t>
    </rPh>
    <rPh sb="6" eb="8">
      <t>シャセイ</t>
    </rPh>
    <phoneticPr fontId="7"/>
  </si>
  <si>
    <t>○年度○○解析機器の改造</t>
    <rPh sb="5" eb="9">
      <t>カイセキキキ</t>
    </rPh>
    <rPh sb="10" eb="12">
      <t>カイゾウ</t>
    </rPh>
    <phoneticPr fontId="7"/>
  </si>
  <si>
    <t>〇〇加工外注・〇〇製作所</t>
    <rPh sb="2" eb="4">
      <t>カコウ</t>
    </rPh>
    <rPh sb="4" eb="6">
      <t>ガイチュウ</t>
    </rPh>
    <rPh sb="9" eb="12">
      <t>セイサクジョ</t>
    </rPh>
    <phoneticPr fontId="7"/>
  </si>
  <si>
    <t>〇年度末5,000,000円</t>
    <rPh sb="3" eb="4">
      <t>マツ</t>
    </rPh>
    <rPh sb="13" eb="14">
      <t>エン</t>
    </rPh>
    <phoneticPr fontId="7"/>
  </si>
  <si>
    <t>〇年度末3,000,000円</t>
    <rPh sb="3" eb="4">
      <t>マツ</t>
    </rPh>
    <rPh sb="13" eb="14">
      <t>エン</t>
    </rPh>
    <phoneticPr fontId="7"/>
  </si>
  <si>
    <t>〇年度末2,000,000円</t>
    <rPh sb="2" eb="3">
      <t>マツ</t>
    </rPh>
    <rPh sb="12" eb="13">
      <t>エン</t>
    </rPh>
    <phoneticPr fontId="7"/>
  </si>
  <si>
    <t>計</t>
    <phoneticPr fontId="7"/>
  </si>
  <si>
    <t>(記載要領）</t>
    <phoneticPr fontId="7"/>
  </si>
  <si>
    <t>①試作品等が複数の部分により構成される場合には、その部分を試作品等の内訳として記載すること。</t>
    <phoneticPr fontId="7"/>
  </si>
  <si>
    <t>②「製造又は取得価格」欄は、当該試作品等の直接材料費の額を記載すること。</t>
    <phoneticPr fontId="7"/>
  </si>
  <si>
    <t>③「資産計上した場合の年月」欄は、各年度中に資産計上した場合に記載すること。</t>
    <phoneticPr fontId="7"/>
  </si>
  <si>
    <t>④「備考」欄には、委託先において、事業終了までに試作品等を完成品として資産計上する予定がある場合に、その旨を記載すること。</t>
    <phoneticPr fontId="7"/>
  </si>
  <si>
    <t>⑤前年度以前に取得した試作品の改造等があった場合、試作品名、前年度末までの金額を記載すること。</t>
    <rPh sb="1" eb="4">
      <t>ゼンネンド</t>
    </rPh>
    <rPh sb="4" eb="6">
      <t>イゼン</t>
    </rPh>
    <rPh sb="7" eb="9">
      <t>シュトク</t>
    </rPh>
    <rPh sb="22" eb="24">
      <t>バアイ</t>
    </rPh>
    <rPh sb="25" eb="29">
      <t>シサクヒンメイ</t>
    </rPh>
    <rPh sb="30" eb="34">
      <t>ゼンネンドマツ</t>
    </rPh>
    <rPh sb="37" eb="39">
      <t>キンガク</t>
    </rPh>
    <rPh sb="40" eb="42">
      <t>キサイ</t>
    </rPh>
    <phoneticPr fontId="7"/>
  </si>
  <si>
    <t>添付資料</t>
    <rPh sb="0" eb="2">
      <t>テンプ</t>
    </rPh>
    <rPh sb="2" eb="4">
      <t>シリョウ</t>
    </rPh>
    <phoneticPr fontId="7"/>
  </si>
  <si>
    <t>令和〇年度　委託費集計表</t>
    <rPh sb="0" eb="2">
      <t>レイワ</t>
    </rPh>
    <rPh sb="3" eb="5">
      <t>ネンド</t>
    </rPh>
    <rPh sb="6" eb="9">
      <t>イタクヒ</t>
    </rPh>
    <rPh sb="9" eb="12">
      <t>シュウケイヒョウ</t>
    </rPh>
    <phoneticPr fontId="7"/>
  </si>
  <si>
    <r>
      <t>令和</t>
    </r>
    <r>
      <rPr>
        <sz val="14"/>
        <color rgb="FFFF0000"/>
        <rFont val="ＭＳ Ｐゴシック"/>
        <family val="3"/>
        <charset val="128"/>
      </rPr>
      <t>〇</t>
    </r>
    <r>
      <rPr>
        <sz val="14"/>
        <rFont val="ＭＳ Ｐゴシック"/>
        <family val="3"/>
        <charset val="128"/>
      </rPr>
      <t>年度　委託費集計表</t>
    </r>
    <rPh sb="0" eb="2">
      <t>レイワ</t>
    </rPh>
    <rPh sb="3" eb="5">
      <t>ネンド</t>
    </rPh>
    <rPh sb="6" eb="9">
      <t>イタクヒ</t>
    </rPh>
    <rPh sb="9" eb="12">
      <t>シュウケイヒョウ</t>
    </rPh>
    <phoneticPr fontId="7"/>
  </si>
  <si>
    <t>研究管理運営機関設置の有無</t>
    <rPh sb="0" eb="2">
      <t>ケンキュウ</t>
    </rPh>
    <rPh sb="2" eb="4">
      <t>カンリ</t>
    </rPh>
    <rPh sb="4" eb="6">
      <t>ウンエイ</t>
    </rPh>
    <rPh sb="6" eb="8">
      <t>キカン</t>
    </rPh>
    <rPh sb="8" eb="10">
      <t>セッチ</t>
    </rPh>
    <rPh sb="11" eb="13">
      <t>ウム</t>
    </rPh>
    <phoneticPr fontId="7"/>
  </si>
  <si>
    <t>無</t>
  </si>
  <si>
    <t>繰越の有無</t>
    <rPh sb="0" eb="2">
      <t>クリコシ</t>
    </rPh>
    <rPh sb="3" eb="5">
      <t>ウム</t>
    </rPh>
    <phoneticPr fontId="7"/>
  </si>
  <si>
    <t>61日ルール適用</t>
    <rPh sb="2" eb="3">
      <t>ニチ</t>
    </rPh>
    <rPh sb="6" eb="8">
      <t>テキヨウ</t>
    </rPh>
    <phoneticPr fontId="7"/>
  </si>
  <si>
    <t>有</t>
  </si>
  <si>
    <t>61日ルール適用</t>
    <phoneticPr fontId="7"/>
  </si>
  <si>
    <t>　 試験研究計画名：</t>
    <phoneticPr fontId="7"/>
  </si>
  <si>
    <t>実績報告書①より転記</t>
    <rPh sb="0" eb="5">
      <t>ジッセキホウコクショ</t>
    </rPh>
    <rPh sb="8" eb="10">
      <t>テンキ</t>
    </rPh>
    <phoneticPr fontId="7"/>
  </si>
  <si>
    <t>　 コンソーシアム名：　</t>
    <rPh sb="9" eb="10">
      <t>メイ</t>
    </rPh>
    <phoneticPr fontId="7"/>
  </si>
  <si>
    <t>　　当該事業年度の実施期間：</t>
    <rPh sb="2" eb="4">
      <t>トウガイ</t>
    </rPh>
    <rPh sb="4" eb="6">
      <t>ジギョウ</t>
    </rPh>
    <rPh sb="6" eb="8">
      <t>ネンド</t>
    </rPh>
    <rPh sb="9" eb="11">
      <t>ジッシ</t>
    </rPh>
    <rPh sb="11" eb="13">
      <t>キカン</t>
    </rPh>
    <phoneticPr fontId="7"/>
  </si>
  <si>
    <t>～</t>
    <phoneticPr fontId="7"/>
  </si>
  <si>
    <t>実績報告書①より転記</t>
    <phoneticPr fontId="7"/>
  </si>
  <si>
    <t>【精算額】</t>
    <rPh sb="1" eb="3">
      <t>セイサン</t>
    </rPh>
    <rPh sb="3" eb="4">
      <t>ガク</t>
    </rPh>
    <phoneticPr fontId="7"/>
  </si>
  <si>
    <t>費目,細目/構成員名</t>
    <rPh sb="0" eb="2">
      <t>ヒモク</t>
    </rPh>
    <rPh sb="3" eb="5">
      <t>サイモク</t>
    </rPh>
    <rPh sb="6" eb="8">
      <t>コウセイ</t>
    </rPh>
    <rPh sb="8" eb="9">
      <t>イン</t>
    </rPh>
    <rPh sb="9" eb="10">
      <t>メイ</t>
    </rPh>
    <phoneticPr fontId="7"/>
  </si>
  <si>
    <t>備考</t>
    <rPh sb="0" eb="2">
      <t>ビコウ</t>
    </rPh>
    <phoneticPr fontId="7"/>
  </si>
  <si>
    <t>〇〇大学</t>
    <rPh sb="2" eb="4">
      <t>ダイガク</t>
    </rPh>
    <phoneticPr fontId="7"/>
  </si>
  <si>
    <t>①</t>
    <phoneticPr fontId="7"/>
  </si>
  <si>
    <t>②</t>
    <phoneticPr fontId="7"/>
  </si>
  <si>
    <t>小計</t>
    <rPh sb="0" eb="2">
      <t>ショウケイ</t>
    </rPh>
    <phoneticPr fontId="7"/>
  </si>
  <si>
    <t>直接経費計</t>
    <rPh sb="0" eb="2">
      <t>チョクセツ</t>
    </rPh>
    <rPh sb="2" eb="4">
      <t>ケイヒ</t>
    </rPh>
    <rPh sb="4" eb="5">
      <t>ケイ</t>
    </rPh>
    <phoneticPr fontId="7"/>
  </si>
  <si>
    <t>設備備品費</t>
    <rPh sb="0" eb="2">
      <t>セツビ</t>
    </rPh>
    <rPh sb="2" eb="4">
      <t>ビヒン</t>
    </rPh>
    <rPh sb="4" eb="5">
      <t>ヒ</t>
    </rPh>
    <phoneticPr fontId="7"/>
  </si>
  <si>
    <t>消耗品費</t>
    <rPh sb="0" eb="2">
      <t>ショウモウ</t>
    </rPh>
    <rPh sb="2" eb="3">
      <t>ヒン</t>
    </rPh>
    <rPh sb="3" eb="4">
      <t>ヒ</t>
    </rPh>
    <phoneticPr fontId="7"/>
  </si>
  <si>
    <t>人件費（賃金）</t>
    <rPh sb="0" eb="3">
      <t>ジンケンヒ</t>
    </rPh>
    <rPh sb="4" eb="6">
      <t>チンギン</t>
    </rPh>
    <phoneticPr fontId="7"/>
  </si>
  <si>
    <t>謝金</t>
    <rPh sb="0" eb="2">
      <t>シャキン</t>
    </rPh>
    <phoneticPr fontId="7"/>
  </si>
  <si>
    <t>国内旅費</t>
    <rPh sb="0" eb="2">
      <t>コクナイ</t>
    </rPh>
    <rPh sb="2" eb="4">
      <t>リョヒ</t>
    </rPh>
    <phoneticPr fontId="7"/>
  </si>
  <si>
    <t>外国旅費</t>
    <rPh sb="0" eb="2">
      <t>ガイコク</t>
    </rPh>
    <rPh sb="2" eb="4">
      <t>リョヒ</t>
    </rPh>
    <phoneticPr fontId="7"/>
  </si>
  <si>
    <t>（依頼出張）国内・外国旅費</t>
    <rPh sb="1" eb="3">
      <t>イライ</t>
    </rPh>
    <rPh sb="3" eb="5">
      <t>シュッチョウ</t>
    </rPh>
    <rPh sb="6" eb="8">
      <t>コクナイ</t>
    </rPh>
    <rPh sb="9" eb="11">
      <t>ガイコク</t>
    </rPh>
    <rPh sb="11" eb="13">
      <t>リョヒ</t>
    </rPh>
    <phoneticPr fontId="7"/>
  </si>
  <si>
    <t>外注費</t>
    <rPh sb="0" eb="3">
      <t>ガイチュウヒ</t>
    </rPh>
    <phoneticPr fontId="7"/>
  </si>
  <si>
    <t>印刷製本費</t>
    <rPh sb="0" eb="2">
      <t>インサツ</t>
    </rPh>
    <rPh sb="2" eb="4">
      <t>セイホン</t>
    </rPh>
    <rPh sb="4" eb="5">
      <t>ヒ</t>
    </rPh>
    <phoneticPr fontId="7"/>
  </si>
  <si>
    <t>会議費</t>
    <rPh sb="0" eb="3">
      <t>カイギヒ</t>
    </rPh>
    <phoneticPr fontId="7"/>
  </si>
  <si>
    <t>通信運搬費</t>
    <rPh sb="0" eb="2">
      <t>ツウシン</t>
    </rPh>
    <rPh sb="2" eb="4">
      <t>ウンパン</t>
    </rPh>
    <rPh sb="4" eb="5">
      <t>ヒ</t>
    </rPh>
    <phoneticPr fontId="7"/>
  </si>
  <si>
    <t>光熱水料</t>
    <rPh sb="0" eb="4">
      <t>コウネツスイリョウ</t>
    </rPh>
    <phoneticPr fontId="7"/>
  </si>
  <si>
    <t>その他（諸経費）</t>
    <rPh sb="2" eb="3">
      <t>タ</t>
    </rPh>
    <rPh sb="4" eb="7">
      <t>ショケイヒ</t>
    </rPh>
    <phoneticPr fontId="7"/>
  </si>
  <si>
    <t>消費税等相当額</t>
    <rPh sb="0" eb="3">
      <t>ショウヒゼイ</t>
    </rPh>
    <rPh sb="3" eb="4">
      <t>トウ</t>
    </rPh>
    <rPh sb="4" eb="7">
      <t>ソウトウガク</t>
    </rPh>
    <phoneticPr fontId="7"/>
  </si>
  <si>
    <t>間接経費割合</t>
    <rPh sb="0" eb="4">
      <t>カンセツケイヒ</t>
    </rPh>
    <rPh sb="4" eb="6">
      <t>ワリアイ</t>
    </rPh>
    <phoneticPr fontId="7"/>
  </si>
  <si>
    <t>－</t>
  </si>
  <si>
    <t>-</t>
    <phoneticPr fontId="7"/>
  </si>
  <si>
    <t>-</t>
  </si>
  <si>
    <t>（間接経費チェック）</t>
    <rPh sb="1" eb="5">
      <t>カンセツケイヒ</t>
    </rPh>
    <phoneticPr fontId="7"/>
  </si>
  <si>
    <t>一般管理費</t>
    <phoneticPr fontId="7"/>
  </si>
  <si>
    <t>一般管理費割合</t>
    <phoneticPr fontId="7"/>
  </si>
  <si>
    <t>精算額合計</t>
    <rPh sb="0" eb="3">
      <t>セイサンガク</t>
    </rPh>
    <rPh sb="3" eb="5">
      <t>ゴウケイ</t>
    </rPh>
    <phoneticPr fontId="7"/>
  </si>
  <si>
    <t>自己負担額</t>
    <rPh sb="0" eb="2">
      <t>ジコ</t>
    </rPh>
    <rPh sb="2" eb="4">
      <t>フタン</t>
    </rPh>
    <rPh sb="4" eb="5">
      <t>ガク</t>
    </rPh>
    <phoneticPr fontId="7"/>
  </si>
  <si>
    <t>委託費合計額</t>
    <rPh sb="0" eb="3">
      <t>イタクヒ</t>
    </rPh>
    <rPh sb="3" eb="5">
      <t>ゴウケイ</t>
    </rPh>
    <rPh sb="5" eb="6">
      <t>ガク</t>
    </rPh>
    <phoneticPr fontId="7"/>
  </si>
  <si>
    <t>当年度概算払受領済額
（委託試験研究概算払請求書（経理様式６）に伴う受領額）</t>
    <rPh sb="0" eb="3">
      <t>トウネンド</t>
    </rPh>
    <rPh sb="3" eb="5">
      <t>ガイサン</t>
    </rPh>
    <rPh sb="5" eb="6">
      <t>バライ</t>
    </rPh>
    <rPh sb="6" eb="8">
      <t>ジュリョウ</t>
    </rPh>
    <rPh sb="8" eb="9">
      <t>スミ</t>
    </rPh>
    <rPh sb="9" eb="10">
      <t>ガク</t>
    </rPh>
    <rPh sb="12" eb="14">
      <t>イタク</t>
    </rPh>
    <rPh sb="14" eb="16">
      <t>シケン</t>
    </rPh>
    <rPh sb="16" eb="18">
      <t>ケンキュウ</t>
    </rPh>
    <rPh sb="18" eb="20">
      <t>ガイサン</t>
    </rPh>
    <rPh sb="20" eb="21">
      <t>バライ</t>
    </rPh>
    <rPh sb="21" eb="24">
      <t>セイキュウショ</t>
    </rPh>
    <rPh sb="25" eb="27">
      <t>ケイリ</t>
    </rPh>
    <rPh sb="27" eb="29">
      <t>ヨウシキ</t>
    </rPh>
    <rPh sb="32" eb="33">
      <t>トモナ</t>
    </rPh>
    <rPh sb="34" eb="36">
      <t>ジュリョウ</t>
    </rPh>
    <rPh sb="36" eb="37">
      <t>ガク</t>
    </rPh>
    <phoneticPr fontId="7"/>
  </si>
  <si>
    <t>当年度概算払受領済額
（委託試験研究概算払請求書（経理様式６）に伴う受領額）</t>
    <phoneticPr fontId="7"/>
  </si>
  <si>
    <r>
      <t>61日ルール適用「</t>
    </r>
    <r>
      <rPr>
        <b/>
        <sz val="10"/>
        <rFont val="ＭＳ Ｐゴシック"/>
        <family val="3"/>
        <charset val="128"/>
      </rPr>
      <t>無</t>
    </r>
    <r>
      <rPr>
        <sz val="10"/>
        <rFont val="ＭＳ Ｐゴシック"/>
        <family val="3"/>
        <charset val="128"/>
      </rPr>
      <t>」</t>
    </r>
    <rPh sb="2" eb="3">
      <t>ニチ</t>
    </rPh>
    <rPh sb="6" eb="8">
      <t>テキヨウ</t>
    </rPh>
    <rPh sb="9" eb="10">
      <t>ナシ</t>
    </rPh>
    <phoneticPr fontId="7"/>
  </si>
  <si>
    <t>委託費上限額</t>
    <rPh sb="0" eb="3">
      <t>イタクヒ</t>
    </rPh>
    <rPh sb="3" eb="6">
      <t>ジョウゲンガク</t>
    </rPh>
    <phoneticPr fontId="7"/>
  </si>
  <si>
    <t>精算払請求額</t>
    <rPh sb="0" eb="3">
      <t>セイサンバライ</t>
    </rPh>
    <rPh sb="3" eb="6">
      <t>セイキュウガク</t>
    </rPh>
    <phoneticPr fontId="7"/>
  </si>
  <si>
    <t>執行未済額（返還額）</t>
    <rPh sb="0" eb="2">
      <t>シッコウ</t>
    </rPh>
    <rPh sb="2" eb="4">
      <t>ミサイ</t>
    </rPh>
    <rPh sb="4" eb="5">
      <t>ガク</t>
    </rPh>
    <rPh sb="6" eb="9">
      <t>ヘンカンガク</t>
    </rPh>
    <phoneticPr fontId="7"/>
  </si>
  <si>
    <r>
      <t>61日ルール適用「</t>
    </r>
    <r>
      <rPr>
        <b/>
        <sz val="10"/>
        <rFont val="ＭＳ Ｐゴシック"/>
        <family val="3"/>
        <charset val="128"/>
      </rPr>
      <t>有</t>
    </r>
    <r>
      <rPr>
        <sz val="10"/>
        <rFont val="ＭＳ Ｐゴシック"/>
        <family val="3"/>
        <charset val="128"/>
      </rPr>
      <t>」</t>
    </r>
    <rPh sb="2" eb="3">
      <t>ニチ</t>
    </rPh>
    <rPh sb="6" eb="8">
      <t>テキヨウ</t>
    </rPh>
    <rPh sb="9" eb="10">
      <t>アリ</t>
    </rPh>
    <phoneticPr fontId="7"/>
  </si>
  <si>
    <t>返還連絡書（経理様式１７）に伴う返還額</t>
    <rPh sb="0" eb="2">
      <t>ヘンカン</t>
    </rPh>
    <rPh sb="2" eb="4">
      <t>レンラク</t>
    </rPh>
    <rPh sb="4" eb="5">
      <t>ショ</t>
    </rPh>
    <rPh sb="6" eb="8">
      <t>ケイリ</t>
    </rPh>
    <rPh sb="8" eb="10">
      <t>ヨウシキ</t>
    </rPh>
    <rPh sb="14" eb="15">
      <t>トモナ</t>
    </rPh>
    <rPh sb="16" eb="18">
      <t>ヘンカン</t>
    </rPh>
    <rPh sb="18" eb="19">
      <t>ガク</t>
    </rPh>
    <phoneticPr fontId="7"/>
  </si>
  <si>
    <t>【予算額】</t>
    <rPh sb="1" eb="3">
      <t>ヨサン</t>
    </rPh>
    <rPh sb="3" eb="4">
      <t>ガク</t>
    </rPh>
    <phoneticPr fontId="7"/>
  </si>
  <si>
    <t>間接経費割合</t>
    <phoneticPr fontId="7"/>
  </si>
  <si>
    <t>委託費合計額</t>
    <rPh sb="0" eb="3">
      <t>イタクヒ</t>
    </rPh>
    <rPh sb="3" eb="6">
      <t>ゴウケイガク</t>
    </rPh>
    <phoneticPr fontId="7"/>
  </si>
  <si>
    <r>
      <rPr>
        <b/>
        <sz val="12"/>
        <rFont val="ＭＳ Ｐゴシック"/>
        <family val="3"/>
        <charset val="128"/>
      </rPr>
      <t>【繰越額】</t>
    </r>
    <r>
      <rPr>
        <sz val="12"/>
        <rFont val="ＭＳ Ｐゴシック"/>
        <family val="3"/>
        <charset val="128"/>
      </rPr>
      <t>　（事前に「繰越承認申請書（経理様式８）」を提出し、繰越が認められた額）</t>
    </r>
    <rPh sb="7" eb="9">
      <t>ジゼン</t>
    </rPh>
    <phoneticPr fontId="7"/>
  </si>
  <si>
    <r>
      <rPr>
        <b/>
        <sz val="12"/>
        <rFont val="ＭＳ Ｐゴシック"/>
        <family val="3"/>
        <charset val="128"/>
      </rPr>
      <t>【繰越額】</t>
    </r>
    <r>
      <rPr>
        <sz val="12"/>
        <rFont val="ＭＳ Ｐゴシック"/>
        <family val="3"/>
        <charset val="128"/>
      </rPr>
      <t>　（「繰越承認申請書（経理様式８）」を提出し、繰越が認められた額）</t>
    </r>
    <phoneticPr fontId="7"/>
  </si>
  <si>
    <t>繰越合計額</t>
    <rPh sb="0" eb="2">
      <t>クリコシ</t>
    </rPh>
    <rPh sb="2" eb="4">
      <t>ゴウケイ</t>
    </rPh>
    <rPh sb="4" eb="5">
      <t>ガク</t>
    </rPh>
    <phoneticPr fontId="7"/>
  </si>
  <si>
    <t>試験研究計画名</t>
    <rPh sb="0" eb="7">
      <t>シケンケンキュウケイカクメイ</t>
    </rPh>
    <phoneticPr fontId="7"/>
  </si>
  <si>
    <t>令和　年　月　日</t>
    <rPh sb="0" eb="2">
      <t>レイワ</t>
    </rPh>
    <rPh sb="3" eb="4">
      <t>ネン</t>
    </rPh>
    <rPh sb="5" eb="6">
      <t>ガツ</t>
    </rPh>
    <rPh sb="7" eb="8">
      <t>ニチ</t>
    </rPh>
    <phoneticPr fontId="26"/>
  </si>
  <si>
    <t>実績報告書①から転記</t>
    <rPh sb="0" eb="5">
      <t>ジッセキホウコクショ</t>
    </rPh>
    <rPh sb="8" eb="10">
      <t>テンキ</t>
    </rPh>
    <phoneticPr fontId="7"/>
  </si>
  <si>
    <t>令和〇年〇月〇日</t>
    <rPh sb="0" eb="2">
      <t>レイワ</t>
    </rPh>
    <rPh sb="3" eb="4">
      <t>ネン</t>
    </rPh>
    <rPh sb="5" eb="6">
      <t>ガツ</t>
    </rPh>
    <rPh sb="7" eb="8">
      <t>ニチ</t>
    </rPh>
    <phoneticPr fontId="26"/>
  </si>
  <si>
    <t>研 究 項 目 別 の 分 担</t>
    <rPh sb="0" eb="1">
      <t>ケン</t>
    </rPh>
    <rPh sb="2" eb="3">
      <t>キワム</t>
    </rPh>
    <rPh sb="4" eb="5">
      <t>コウ</t>
    </rPh>
    <rPh sb="6" eb="7">
      <t>メ</t>
    </rPh>
    <rPh sb="8" eb="9">
      <t>ベツ</t>
    </rPh>
    <rPh sb="12" eb="13">
      <t>ブン</t>
    </rPh>
    <rPh sb="14" eb="15">
      <t>タダシ</t>
    </rPh>
    <phoneticPr fontId="26"/>
  </si>
  <si>
    <t>担当研究
項目番号</t>
    <rPh sb="0" eb="2">
      <t>タントウ</t>
    </rPh>
    <rPh sb="2" eb="4">
      <t>ケンキュウ</t>
    </rPh>
    <rPh sb="5" eb="7">
      <t>コウモク</t>
    </rPh>
    <rPh sb="7" eb="9">
      <t>バンゴウ</t>
    </rPh>
    <phoneticPr fontId="26"/>
  </si>
  <si>
    <t>研究項目名</t>
    <rPh sb="0" eb="2">
      <t>ケンキュウ</t>
    </rPh>
    <rPh sb="2" eb="4">
      <t>コウモク</t>
    </rPh>
    <rPh sb="4" eb="5">
      <t>メイ</t>
    </rPh>
    <phoneticPr fontId="26"/>
  </si>
  <si>
    <t>役
割</t>
    <rPh sb="0" eb="1">
      <t>ヤク</t>
    </rPh>
    <rPh sb="2" eb="3">
      <t>ワリ</t>
    </rPh>
    <phoneticPr fontId="26"/>
  </si>
  <si>
    <t>担当者氏名</t>
    <rPh sb="0" eb="3">
      <t>タントウシャ</t>
    </rPh>
    <rPh sb="3" eb="5">
      <t>シメイ</t>
    </rPh>
    <phoneticPr fontId="26"/>
  </si>
  <si>
    <t>所属・部署・役職</t>
    <rPh sb="0" eb="2">
      <t>ショゾク</t>
    </rPh>
    <rPh sb="3" eb="5">
      <t>ブショ</t>
    </rPh>
    <rPh sb="6" eb="8">
      <t>ヤクショク</t>
    </rPh>
    <phoneticPr fontId="26"/>
  </si>
  <si>
    <t>期　　　　間</t>
    <rPh sb="0" eb="1">
      <t>キ</t>
    </rPh>
    <rPh sb="5" eb="6">
      <t>アイダ</t>
    </rPh>
    <phoneticPr fontId="26"/>
  </si>
  <si>
    <t>備　　　　考</t>
    <rPh sb="0" eb="1">
      <t>ソナエ</t>
    </rPh>
    <rPh sb="5" eb="6">
      <t>コウ</t>
    </rPh>
    <phoneticPr fontId="26"/>
  </si>
  <si>
    <t>１－（１）</t>
    <phoneticPr fontId="26"/>
  </si>
  <si>
    <t>○○・・・・・</t>
    <phoneticPr fontId="26"/>
  </si>
  <si>
    <t>◎</t>
  </si>
  <si>
    <t>□□　□□□</t>
    <phoneticPr fontId="26"/>
  </si>
  <si>
    <t>〇〇大学○○研究部門○○△△研究領域</t>
    <rPh sb="2" eb="4">
      <t>ダイガク</t>
    </rPh>
    <rPh sb="6" eb="8">
      <t>ケンキュウ</t>
    </rPh>
    <rPh sb="8" eb="10">
      <t>ブモン</t>
    </rPh>
    <rPh sb="14" eb="16">
      <t>ケンキュウ</t>
    </rPh>
    <rPh sb="16" eb="18">
      <t>リョウイキ</t>
    </rPh>
    <phoneticPr fontId="26"/>
  </si>
  <si>
    <t>令和２年４月～
令和〇年３月</t>
    <rPh sb="0" eb="2">
      <t>レイワ</t>
    </rPh>
    <rPh sb="3" eb="4">
      <t>ネン</t>
    </rPh>
    <rPh sb="5" eb="6">
      <t>ガツ</t>
    </rPh>
    <rPh sb="8" eb="10">
      <t>レイワ</t>
    </rPh>
    <rPh sb="11" eb="12">
      <t>ネン</t>
    </rPh>
    <rPh sb="13" eb="14">
      <t>ガツ</t>
    </rPh>
    <phoneticPr fontId="26"/>
  </si>
  <si>
    <t>エフォート</t>
    <phoneticPr fontId="7"/>
  </si>
  <si>
    <t>　</t>
  </si>
  <si>
    <t>△△　□□□</t>
    <phoneticPr fontId="26"/>
  </si>
  <si>
    <t>○○研究センター○○△△研究領域</t>
    <rPh sb="2" eb="4">
      <t>ケンキュウ</t>
    </rPh>
    <rPh sb="12" eb="14">
      <t>ケンキュウ</t>
    </rPh>
    <rPh sb="14" eb="16">
      <t>リョウイキ</t>
    </rPh>
    <phoneticPr fontId="26"/>
  </si>
  <si>
    <t>令和元年４月～
令和〇年３月</t>
    <rPh sb="0" eb="2">
      <t>レイワ</t>
    </rPh>
    <rPh sb="2" eb="3">
      <t>ガン</t>
    </rPh>
    <rPh sb="3" eb="4">
      <t>ネン</t>
    </rPh>
    <rPh sb="5" eb="6">
      <t>ガツ</t>
    </rPh>
    <rPh sb="8" eb="10">
      <t>レイワ</t>
    </rPh>
    <rPh sb="11" eb="12">
      <t>ネン</t>
    </rPh>
    <rPh sb="13" eb="14">
      <t>ガツ</t>
    </rPh>
    <phoneticPr fontId="26"/>
  </si>
  <si>
    <t>若手</t>
    <rPh sb="0" eb="2">
      <t>ワカテ</t>
    </rPh>
    <phoneticPr fontId="7"/>
  </si>
  <si>
    <t>バイアウト</t>
    <phoneticPr fontId="7"/>
  </si>
  <si>
    <t>補</t>
  </si>
  <si>
    <t>ＲＡ</t>
    <phoneticPr fontId="7"/>
  </si>
  <si>
    <t>事</t>
  </si>
  <si>
    <t>○○研究センター</t>
    <rPh sb="2" eb="4">
      <t>ケンキュウ</t>
    </rPh>
    <phoneticPr fontId="26"/>
  </si>
  <si>
    <t>注１：「役割」の欄は、以下の該当する役割を略称で記載する。　
　　　研究代表者=◎、研究実施責任者=○、研究実施者=空欄、研究補助者=補、事務担当者=事</t>
    <phoneticPr fontId="7"/>
  </si>
  <si>
    <t xml:space="preserve">    ＊研究補助者とは、研究実施者の指導に従って、当該研究に専念できる者を基本とし、研究実施者が担当する研究の補助的な作業
       （実験補助、研究材料の維持・管理、データ整理等）を行う者のこと。  </t>
    <phoneticPr fontId="7"/>
  </si>
  <si>
    <t>　　　＊事務担当者は、委託費で人件費を支出する研究管理運営機関の担当を記載してください。</t>
    <phoneticPr fontId="7"/>
  </si>
  <si>
    <t>注２：「期間」は担当する（した）期間を記載する。</t>
    <phoneticPr fontId="7"/>
  </si>
  <si>
    <t>注３：本表に記載されていない者に対する経費（人件費、旅費、賃金）の支払いは、研究従事者以外に支払うことが必要である経費（例えば依頼　　
　　　出張の旅費等）を除き、認められない。</t>
    <phoneticPr fontId="7"/>
  </si>
  <si>
    <t>注４：本情報は、生研支援センターからの連絡・案内に使用するほか、研究者の構成等の調査に利用します。なお、個人情報内容に関する秘密
　　　は厳守します。</t>
    <phoneticPr fontId="7"/>
  </si>
  <si>
    <r>
      <rPr>
        <sz val="10.5"/>
        <rFont val="MS UI Gothic"/>
        <family val="3"/>
        <charset val="128"/>
      </rPr>
      <t>注５：エフォート管理適用者は備考欄に</t>
    </r>
    <r>
      <rPr>
        <b/>
        <sz val="10.5"/>
        <rFont val="MS UI Gothic"/>
        <family val="3"/>
        <charset val="128"/>
      </rPr>
      <t>【エフォート】</t>
    </r>
    <r>
      <rPr>
        <sz val="10.5"/>
        <rFont val="MS UI Gothic"/>
        <family val="3"/>
        <charset val="128"/>
      </rPr>
      <t>と記載をしてください。</t>
    </r>
    <r>
      <rPr>
        <sz val="10.5"/>
        <color rgb="FFFF0000"/>
        <rFont val="MS UI Gothic"/>
        <family val="3"/>
        <charset val="128"/>
      </rPr>
      <t xml:space="preserve">
         （経理・契約担当課にエフォート証明書を提出してください。）</t>
    </r>
    <phoneticPr fontId="7"/>
  </si>
  <si>
    <r>
      <t>注６：若手研究者の自発的研究活動適用者は備考欄に</t>
    </r>
    <r>
      <rPr>
        <b/>
        <sz val="10.5"/>
        <rFont val="MS UI Gothic"/>
        <family val="3"/>
        <charset val="128"/>
      </rPr>
      <t>【若手】</t>
    </r>
    <r>
      <rPr>
        <sz val="10.5"/>
        <rFont val="MS UI Gothic"/>
        <family val="3"/>
        <charset val="128"/>
      </rPr>
      <t>と記載してください。</t>
    </r>
    <phoneticPr fontId="7"/>
  </si>
  <si>
    <r>
      <t>注７：競争的研究費の直接経費から研究代表者の人件費の支出適用者は備考欄に</t>
    </r>
    <r>
      <rPr>
        <b/>
        <sz val="10.5"/>
        <rFont val="MS UI Gothic"/>
        <family val="3"/>
        <charset val="128"/>
      </rPr>
      <t>【ＰＩ人件費】</t>
    </r>
    <r>
      <rPr>
        <sz val="10.5"/>
        <rFont val="MS UI Gothic"/>
        <family val="3"/>
        <charset val="128"/>
      </rPr>
      <t>と記載してください。
　　</t>
    </r>
    <r>
      <rPr>
        <sz val="10.5"/>
        <color rgb="FFFF0000"/>
        <rFont val="MS UI Gothic"/>
        <family val="3"/>
        <charset val="128"/>
      </rPr>
      <t>　（国及び地方公共団体からの交付金等で職員の人件費等を負担している 法人（地方公共団体を含む。））</t>
    </r>
    <phoneticPr fontId="7"/>
  </si>
  <si>
    <r>
      <t>注８：競争的研究費の直接経費から研究以外の業務の代行経費を支出適用者は備考欄に</t>
    </r>
    <r>
      <rPr>
        <b/>
        <sz val="10.5"/>
        <color theme="1"/>
        <rFont val="MS UI Gothic"/>
        <family val="3"/>
        <charset val="128"/>
      </rPr>
      <t>【バイアウト】</t>
    </r>
    <r>
      <rPr>
        <sz val="10.5"/>
        <color theme="1"/>
        <rFont val="MS UI Gothic"/>
        <family val="3"/>
        <charset val="128"/>
      </rPr>
      <t>と記載してください。
　　</t>
    </r>
    <r>
      <rPr>
        <sz val="10.5"/>
        <color rgb="FFFF0000"/>
        <rFont val="MS UI Gothic"/>
        <family val="3"/>
        <charset val="128"/>
      </rPr>
      <t>　（研究者が本来行う必要がある教育活動等及びそれに付随する事務等 の業務が対象。営利目的で実施する業務は対象外。</t>
    </r>
    <phoneticPr fontId="7"/>
  </si>
  <si>
    <r>
      <t>　　　</t>
    </r>
    <r>
      <rPr>
        <sz val="10.5"/>
        <color rgb="FFFF0000"/>
        <rFont val="MS UI Gothic"/>
        <family val="3"/>
        <charset val="128"/>
      </rPr>
      <t xml:space="preserve"> （例） 教育活動（授業等の実施・準備、学生への指導等）、社会貢献活動（診療活動、 研究成果普及活動等） 等）</t>
    </r>
    <phoneticPr fontId="7"/>
  </si>
  <si>
    <r>
      <t xml:space="preserve"> 注９：ＲＡ等博士課程学生向けの経費計上を行う場合は備考欄に</t>
    </r>
    <r>
      <rPr>
        <b/>
        <sz val="10.5"/>
        <color theme="1"/>
        <rFont val="MS UI Gothic"/>
        <family val="3"/>
        <charset val="128"/>
      </rPr>
      <t>【ＲＡ】</t>
    </r>
    <r>
      <rPr>
        <sz val="10.5"/>
        <color theme="1"/>
        <rFont val="MS UI Gothic"/>
        <family val="3"/>
        <charset val="128"/>
      </rPr>
      <t>と記載してください。</t>
    </r>
    <phoneticPr fontId="7"/>
  </si>
  <si>
    <t>戦略的イノベーション創造プログ ラム〔ＳＩＰ〕（豊かな食が提供される持続可能なフードチェーンの構築）</t>
  </si>
  <si>
    <t>ムーンショット型農林水産研究開発事業</t>
  </si>
  <si>
    <t>イノベーション創出強化研究推進事業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</si>
  <si>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</si>
  <si>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</si>
  <si>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</si>
  <si>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</si>
  <si>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</si>
  <si>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スマート農業技術の開発・供給に関する事業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</si>
</sst>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
    <numFmt numFmtId="177" formatCode="&quot;(コンソーシアム名)&quot;General"/>
    <numFmt numFmtId="178" formatCode="[$-411]ggge&quot;年&quot;m&quot;月&quot;d&quot;日&quot;;@"/>
    <numFmt numFmtId="179" formatCode="[DBNum3][$]ggge&quot;年&quot;m&quot;月&quot;d&quot;日&quot;;@" x16r2:formatCode16="[DBNum3][$-ja-JP-x-gannen]ggge&quot;年&quot;m&quot;月&quot;d&quot;日&quot;;@"/>
    <numFmt numFmtId="180" formatCode="0_);[Red]\(0\)"/>
    <numFmt numFmtId="181" formatCode="#,##0_);[Red]\(#,##0\)"/>
    <numFmt numFmtId="182" formatCode="[$]ggge&quot;年&quot;m&quot;月&quot;d&quot;日&quot;;@" x16r2:formatCode16="[$-ja-JP-x-gannen]ggge&quot;年&quot;m&quot;月&quot;d&quot;日&quot;;@"/>
    <numFmt numFmtId="183" formatCode="#,##0_ "/>
    <numFmt numFmtId="184" formatCode="###,###,###,###&quot;円&quot;"/>
    <numFmt numFmtId="185" formatCode="#,##0;&quot;▲&quot;#,##0"/>
    <numFmt numFmtId="186" formatCode="#,##0;&quot;△ &quot;#,##0"/>
  </numFmts>
  <fonts count="11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color indexed="8"/>
      <name val="ＭＳ Ｐゴシック"/>
      <family val="3"/>
      <charset val="128"/>
    </font>
    <font>
      <sz val="12"/>
      <name val="ＭＳ Ｐゴシック"/>
      <family val="3"/>
      <charset val="128"/>
    </font>
    <font>
      <sz val="8"/>
      <color indexed="8"/>
      <name val="ＭＳ Ｐゴシック"/>
      <family val="3"/>
      <charset val="128"/>
    </font>
    <font>
      <sz val="9"/>
      <name val="ＭＳ ゴシック"/>
      <family val="3"/>
      <charset val="128"/>
    </font>
    <font>
      <sz val="11"/>
      <color indexed="8"/>
      <name val="ＭＳ Ｐゴシック"/>
      <family val="3"/>
      <charset val="128"/>
    </font>
    <font>
      <b/>
      <sz val="10"/>
      <color indexed="8"/>
      <name val="ＭＳ Ｐゴシック"/>
      <family val="3"/>
      <charset val="128"/>
    </font>
    <font>
      <sz val="9"/>
      <name val="ＭＳ Ｐゴシック"/>
      <family val="3"/>
      <charset val="128"/>
    </font>
    <font>
      <sz val="9"/>
      <color indexed="8"/>
      <name val="ＭＳ Ｐゴシック"/>
      <family val="3"/>
      <charset val="128"/>
    </font>
    <font>
      <b/>
      <sz val="10"/>
      <name val="ＭＳ Ｐゴシック"/>
      <family val="3"/>
      <charset val="128"/>
    </font>
    <font>
      <b/>
      <sz val="10.5"/>
      <name val="ＭＳ Ｐゴシック"/>
      <family val="3"/>
      <charset val="128"/>
    </font>
    <font>
      <strike/>
      <sz val="10"/>
      <color rgb="FFFF0000"/>
      <name val="ＭＳ Ｐゴシック"/>
      <family val="3"/>
      <charset val="128"/>
    </font>
    <font>
      <sz val="14"/>
      <name val="ＭＳ Ｐゴシック"/>
      <family val="3"/>
      <charset val="128"/>
    </font>
    <font>
      <b/>
      <sz val="10"/>
      <color rgb="FFFF0000"/>
      <name val="ＭＳ Ｐゴシック"/>
      <family val="3"/>
      <charset val="128"/>
    </font>
    <font>
      <sz val="10"/>
      <color rgb="FFFF0000"/>
      <name val="ＭＳ Ｐゴシック"/>
      <family val="3"/>
      <charset val="128"/>
    </font>
    <font>
      <sz val="9"/>
      <color rgb="FFFF0000"/>
      <name val="ＭＳ ゴシック"/>
      <family val="3"/>
      <charset val="128"/>
    </font>
    <font>
      <sz val="10"/>
      <color theme="1"/>
      <name val="ＭＳ ゴシック"/>
      <family val="3"/>
      <charset val="128"/>
    </font>
    <font>
      <sz val="9"/>
      <color theme="1"/>
      <name val="Meiryo UI"/>
      <family val="3"/>
      <charset val="128"/>
    </font>
    <font>
      <sz val="6"/>
      <name val="ＭＳ Ｐゴシック"/>
      <family val="2"/>
      <charset val="128"/>
      <scheme val="minor"/>
    </font>
    <font>
      <sz val="11"/>
      <color theme="1"/>
      <name val="Meiryo UI"/>
      <family val="3"/>
      <charset val="128"/>
    </font>
    <font>
      <sz val="8"/>
      <color theme="1"/>
      <name val="Meiryo UI"/>
      <family val="3"/>
      <charset val="128"/>
    </font>
    <font>
      <sz val="9"/>
      <color theme="3" tint="0.39997558519241921"/>
      <name val="Meiryo UI"/>
      <family val="3"/>
      <charset val="128"/>
    </font>
    <font>
      <sz val="9"/>
      <color theme="1"/>
      <name val="MS UI Gothic"/>
      <family val="3"/>
      <charset val="128"/>
    </font>
    <font>
      <sz val="9"/>
      <color rgb="FFFF0000"/>
      <name val="MS UI Gothic"/>
      <family val="3"/>
      <charset val="128"/>
    </font>
    <font>
      <sz val="8"/>
      <color theme="3"/>
      <name val="Meiryo UI"/>
      <family val="3"/>
      <charset val="128"/>
    </font>
    <font>
      <sz val="11"/>
      <color indexed="10"/>
      <name val="ＭＳ Ｐゴシック"/>
      <family val="3"/>
      <charset val="128"/>
    </font>
    <font>
      <sz val="11"/>
      <color theme="1"/>
      <name val="ＭＳ Ｐゴシック"/>
      <family val="3"/>
      <charset val="128"/>
      <scheme val="minor"/>
    </font>
    <font>
      <sz val="11"/>
      <color indexed="9"/>
      <name val="ＭＳ Ｐゴシック"/>
      <family val="3"/>
      <charset val="128"/>
    </font>
    <font>
      <sz val="11"/>
      <color theme="0"/>
      <name val="ＭＳ Ｐゴシック"/>
      <family val="3"/>
      <charset val="128"/>
      <scheme val="minor"/>
    </font>
    <font>
      <b/>
      <sz val="18"/>
      <color indexed="56"/>
      <name val="ＭＳ Ｐゴシック"/>
      <family val="3"/>
      <charset val="128"/>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rgb="FFFF0000"/>
      <name val="ＭＳ Ｐゴシック"/>
      <family val="3"/>
      <charset val="128"/>
      <scheme val="minor"/>
    </font>
    <font>
      <b/>
      <sz val="11"/>
      <name val="ＭＳ Ｐゴシック"/>
      <family val="3"/>
      <charset val="128"/>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10"/>
      <color theme="1"/>
      <name val="MS UI Gothic"/>
      <family val="2"/>
      <charset val="128"/>
    </font>
    <font>
      <sz val="10"/>
      <color theme="1"/>
      <name val="ＭＳ Ｐゴシック"/>
      <family val="3"/>
      <charset val="128"/>
      <scheme val="minor"/>
    </font>
    <font>
      <sz val="10"/>
      <name val="MS PGothic"/>
      <family val="3"/>
    </font>
    <font>
      <sz val="11"/>
      <color indexed="17"/>
      <name val="ＭＳ Ｐゴシック"/>
      <family val="3"/>
      <charset val="128"/>
    </font>
    <font>
      <sz val="11"/>
      <color rgb="FF006100"/>
      <name val="ＭＳ Ｐゴシック"/>
      <family val="3"/>
      <charset val="128"/>
      <scheme val="minor"/>
    </font>
    <font>
      <sz val="11"/>
      <color rgb="FF0000FF"/>
      <name val="ＭＳ Ｐゴシック"/>
      <family val="3"/>
      <charset val="128"/>
    </font>
    <font>
      <b/>
      <sz val="11"/>
      <color rgb="FFFF0000"/>
      <name val="ＭＳ Ｐゴシック"/>
      <family val="3"/>
      <charset val="128"/>
    </font>
    <font>
      <b/>
      <sz val="11"/>
      <color indexed="10"/>
      <name val="MS P ゴシック"/>
      <family val="3"/>
      <charset val="128"/>
    </font>
    <font>
      <b/>
      <sz val="12"/>
      <name val="ＭＳ Ｐゴシック"/>
      <family val="3"/>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1"/>
      <color rgb="FF9C6500"/>
      <name val="ＭＳ Ｐゴシック"/>
      <family val="2"/>
      <charset val="128"/>
      <scheme val="minor"/>
    </font>
    <font>
      <sz val="11"/>
      <color theme="1"/>
      <name val="ＭＳ Ｐゴシック"/>
      <family val="2"/>
      <scheme val="minor"/>
    </font>
    <font>
      <sz val="10"/>
      <color theme="1"/>
      <name val="ＭＳ Ｐゴシック"/>
      <family val="2"/>
      <charset val="128"/>
      <scheme val="minor"/>
    </font>
    <font>
      <u/>
      <sz val="10"/>
      <color theme="10"/>
      <name val="ＭＳ Ｐゴシック"/>
      <family val="2"/>
      <charset val="128"/>
      <scheme val="minor"/>
    </font>
    <font>
      <sz val="9"/>
      <color rgb="FFFF0000"/>
      <name val="ＭＳ Ｐゴシック"/>
      <family val="3"/>
      <charset val="128"/>
    </font>
    <font>
      <sz val="12"/>
      <color rgb="FFFF0000"/>
      <name val="ＭＳ Ｐゴシック"/>
      <family val="3"/>
      <charset val="128"/>
    </font>
    <font>
      <sz val="10"/>
      <color theme="4"/>
      <name val="ＭＳ Ｐゴシック"/>
      <family val="3"/>
      <charset val="128"/>
    </font>
    <font>
      <sz val="9"/>
      <color theme="4"/>
      <name val="ＭＳ ゴシック"/>
      <family val="3"/>
      <charset val="128"/>
    </font>
    <font>
      <sz val="10"/>
      <color rgb="FFFF0000"/>
      <name val="Meiryo UI"/>
      <family val="3"/>
      <charset val="128"/>
    </font>
    <font>
      <sz val="10"/>
      <color theme="1"/>
      <name val="Meiryo UI"/>
      <family val="3"/>
      <charset val="128"/>
    </font>
    <font>
      <b/>
      <sz val="10"/>
      <color theme="4"/>
      <name val="ＭＳ Ｐゴシック"/>
      <family val="3"/>
      <charset val="128"/>
    </font>
    <font>
      <sz val="10.5"/>
      <color theme="1"/>
      <name val="MS UI Gothic"/>
      <family val="3"/>
      <charset val="128"/>
    </font>
    <font>
      <sz val="10.5"/>
      <color rgb="FFFF0000"/>
      <name val="MS UI Gothic"/>
      <family val="3"/>
      <charset val="128"/>
    </font>
    <font>
      <sz val="14"/>
      <color rgb="FFFF0000"/>
      <name val="ＭＳ Ｐゴシック"/>
      <family val="3"/>
      <charset val="128"/>
    </font>
    <font>
      <sz val="10"/>
      <name val="Meiryo UI"/>
      <family val="3"/>
      <charset val="128"/>
    </font>
    <font>
      <sz val="10.5"/>
      <name val="MS UI Gothic"/>
      <family val="3"/>
      <charset val="128"/>
    </font>
    <font>
      <b/>
      <sz val="10.5"/>
      <name val="MS UI Gothic"/>
      <family val="3"/>
      <charset val="128"/>
    </font>
    <font>
      <b/>
      <sz val="10.5"/>
      <color theme="1"/>
      <name val="MS UI Gothic"/>
      <family val="3"/>
      <charset val="128"/>
    </font>
    <font>
      <sz val="9"/>
      <color rgb="FFFF0000"/>
      <name val="Meiryo UI"/>
      <family val="3"/>
      <charset val="128"/>
    </font>
    <font>
      <sz val="10"/>
      <color theme="1"/>
      <name val="ＭＳ Ｐゴシック"/>
      <family val="3"/>
      <charset val="128"/>
    </font>
    <font>
      <sz val="10"/>
      <color theme="0"/>
      <name val="ＭＳ Ｐゴシック"/>
      <family val="3"/>
      <charset val="128"/>
    </font>
  </fonts>
  <fills count="6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BFF"/>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5D9F1"/>
        <bgColor indexed="64"/>
      </patternFill>
    </fill>
    <fill>
      <patternFill patternType="solid">
        <fgColor rgb="FFFFFFCC"/>
        <bgColor indexed="64"/>
      </patternFill>
    </fill>
  </fills>
  <borders count="13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hair">
        <color indexed="64"/>
      </top>
      <bottom style="dash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8"/>
      </right>
      <top/>
      <bottom/>
      <diagonal/>
    </border>
    <border>
      <left style="medium">
        <color indexed="64"/>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medium">
        <color indexed="64"/>
      </left>
      <right style="thin">
        <color indexed="64"/>
      </right>
      <top style="hair">
        <color indexed="64"/>
      </top>
      <bottom style="dashed">
        <color indexed="64"/>
      </bottom>
      <diagonal/>
    </border>
    <border>
      <left style="thin">
        <color indexed="64"/>
      </left>
      <right style="medium">
        <color indexed="64"/>
      </right>
      <top style="dashed">
        <color indexed="64"/>
      </top>
      <bottom style="hair">
        <color indexed="64"/>
      </bottom>
      <diagonal/>
    </border>
    <border>
      <left style="thin">
        <color indexed="64"/>
      </left>
      <right style="medium">
        <color indexed="64"/>
      </right>
      <top style="hair">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8"/>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dashed">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hair">
        <color indexed="64"/>
      </top>
      <bottom style="dashed">
        <color indexed="64"/>
      </bottom>
      <diagonal/>
    </border>
    <border>
      <left style="thin">
        <color indexed="64"/>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dashed">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ashed">
        <color indexed="64"/>
      </top>
      <bottom style="hair">
        <color indexed="64"/>
      </bottom>
      <diagonal/>
    </border>
    <border>
      <left style="medium">
        <color indexed="64"/>
      </left>
      <right style="medium">
        <color indexed="64"/>
      </right>
      <top style="hair">
        <color indexed="64"/>
      </top>
      <bottom style="dashed">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dashed">
        <color indexed="64"/>
      </top>
      <bottom style="hair">
        <color indexed="64"/>
      </bottom>
      <diagonal/>
    </border>
    <border>
      <left style="medium">
        <color indexed="64"/>
      </left>
      <right/>
      <top style="hair">
        <color indexed="64"/>
      </top>
      <bottom style="dashed">
        <color indexed="64"/>
      </bottom>
      <diagonal/>
    </border>
    <border>
      <left style="medium">
        <color indexed="64"/>
      </left>
      <right/>
      <top/>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s>
  <cellStyleXfs count="325">
    <xf numFmtId="0" fontId="0" fillId="0" borderId="0"/>
    <xf numFmtId="38" fontId="6" fillId="0" borderId="0" applyFont="0" applyFill="0" applyBorder="0" applyAlignment="0" applyProtection="0"/>
    <xf numFmtId="0" fontId="5" fillId="0" borderId="0">
      <alignment vertical="center"/>
    </xf>
    <xf numFmtId="0" fontId="6" fillId="0" borderId="0">
      <alignment vertical="center"/>
    </xf>
    <xf numFmtId="0" fontId="6" fillId="0" borderId="0"/>
    <xf numFmtId="38" fontId="6" fillId="0" borderId="0" applyFont="0" applyFill="0" applyBorder="0" applyAlignment="0" applyProtection="0"/>
    <xf numFmtId="0" fontId="34" fillId="0" borderId="0">
      <alignment vertical="center"/>
    </xf>
    <xf numFmtId="38" fontId="13" fillId="0" borderId="0" applyFont="0" applyFill="0" applyBorder="0" applyAlignment="0" applyProtection="0">
      <alignment vertical="center"/>
    </xf>
    <xf numFmtId="0" fontId="6" fillId="0" borderId="0">
      <alignment vertical="center"/>
    </xf>
    <xf numFmtId="0" fontId="13" fillId="37"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3" fillId="3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13" fillId="39"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13" fillId="40"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13" fillId="41" borderId="0" applyNumberFormat="0" applyBorder="0" applyAlignment="0" applyProtection="0">
      <alignment vertical="center"/>
    </xf>
    <xf numFmtId="0" fontId="34" fillId="30" borderId="0" applyNumberFormat="0" applyBorder="0" applyAlignment="0" applyProtection="0">
      <alignment vertical="center"/>
    </xf>
    <xf numFmtId="0" fontId="34" fillId="30" borderId="0" applyNumberFormat="0" applyBorder="0" applyAlignment="0" applyProtection="0">
      <alignment vertical="center"/>
    </xf>
    <xf numFmtId="0" fontId="13"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13" fillId="43"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13" fillId="44"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3" fillId="45"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13" fillId="40"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13" fillId="43"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13" fillId="46"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5" fillId="47"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5" fillId="44"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5" fillId="45"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5" fillId="4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5" fillId="49"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5" fillId="50"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5" fillId="51"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5" fillId="52"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5" fillId="53"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5" fillId="48"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5" fillId="4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5" fillId="5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55" borderId="51" applyNumberFormat="0" applyAlignment="0" applyProtection="0">
      <alignment vertical="center"/>
    </xf>
    <xf numFmtId="0" fontId="40" fillId="11" borderId="48" applyNumberFormat="0" applyAlignment="0" applyProtection="0">
      <alignment vertical="center"/>
    </xf>
    <xf numFmtId="0" fontId="40" fillId="11" borderId="48" applyNumberFormat="0" applyAlignment="0" applyProtection="0">
      <alignment vertical="center"/>
    </xf>
    <xf numFmtId="0" fontId="41" fillId="5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9" fontId="34" fillId="0" borderId="0" applyFont="0" applyFill="0" applyBorder="0" applyAlignment="0" applyProtection="0">
      <alignment vertical="center"/>
    </xf>
    <xf numFmtId="0" fontId="6" fillId="57" borderId="52" applyNumberFormat="0" applyFont="0" applyAlignment="0" applyProtection="0">
      <alignment vertical="center"/>
    </xf>
    <xf numFmtId="0" fontId="34" fillId="12" borderId="49" applyNumberFormat="0" applyFont="0" applyAlignment="0" applyProtection="0">
      <alignment vertical="center"/>
    </xf>
    <xf numFmtId="0" fontId="34" fillId="12" borderId="49" applyNumberFormat="0" applyFont="0" applyAlignment="0" applyProtection="0">
      <alignment vertical="center"/>
    </xf>
    <xf numFmtId="0" fontId="43" fillId="0" borderId="53" applyNumberFormat="0" applyFill="0" applyAlignment="0" applyProtection="0">
      <alignment vertical="center"/>
    </xf>
    <xf numFmtId="0" fontId="44" fillId="0" borderId="47" applyNumberFormat="0" applyFill="0" applyAlignment="0" applyProtection="0">
      <alignment vertical="center"/>
    </xf>
    <xf numFmtId="0" fontId="44" fillId="0" borderId="47" applyNumberFormat="0" applyFill="0" applyAlignment="0" applyProtection="0">
      <alignment vertical="center"/>
    </xf>
    <xf numFmtId="0" fontId="45" fillId="38"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7" fillId="58" borderId="54" applyNumberFormat="0" applyAlignment="0" applyProtection="0">
      <alignment vertical="center"/>
    </xf>
    <xf numFmtId="0" fontId="48" fillId="10" borderId="45" applyNumberFormat="0" applyAlignment="0" applyProtection="0">
      <alignment vertical="center"/>
    </xf>
    <xf numFmtId="0" fontId="48" fillId="10" borderId="45" applyNumberFormat="0" applyAlignment="0" applyProtection="0">
      <alignment vertical="center"/>
    </xf>
    <xf numFmtId="0" fontId="3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38" fontId="50"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38" fontId="13" fillId="0" borderId="0" applyFont="0" applyFill="0" applyBorder="0" applyAlignment="0" applyProtection="0">
      <alignment vertical="center"/>
    </xf>
    <xf numFmtId="38" fontId="34" fillId="0" borderId="0" applyFont="0" applyFill="0" applyBorder="0" applyAlignment="0" applyProtection="0">
      <alignment vertical="center"/>
    </xf>
    <xf numFmtId="0" fontId="51" fillId="0" borderId="55" applyNumberFormat="0" applyFill="0" applyAlignment="0" applyProtection="0">
      <alignment vertical="center"/>
    </xf>
    <xf numFmtId="0" fontId="52" fillId="0" borderId="42" applyNumberFormat="0" applyFill="0" applyAlignment="0" applyProtection="0">
      <alignment vertical="center"/>
    </xf>
    <xf numFmtId="0" fontId="52" fillId="0" borderId="42" applyNumberFormat="0" applyFill="0" applyAlignment="0" applyProtection="0">
      <alignment vertical="center"/>
    </xf>
    <xf numFmtId="0" fontId="53" fillId="0" borderId="56" applyNumberFormat="0" applyFill="0" applyAlignment="0" applyProtection="0">
      <alignment vertical="center"/>
    </xf>
    <xf numFmtId="0" fontId="54" fillId="0" borderId="43" applyNumberFormat="0" applyFill="0" applyAlignment="0" applyProtection="0">
      <alignment vertical="center"/>
    </xf>
    <xf numFmtId="0" fontId="54" fillId="0" borderId="43" applyNumberFormat="0" applyFill="0" applyAlignment="0" applyProtection="0">
      <alignment vertical="center"/>
    </xf>
    <xf numFmtId="0" fontId="55" fillId="0" borderId="57" applyNumberFormat="0" applyFill="0" applyAlignment="0" applyProtection="0">
      <alignment vertical="center"/>
    </xf>
    <xf numFmtId="0" fontId="56" fillId="0" borderId="44" applyNumberFormat="0" applyFill="0" applyAlignment="0" applyProtection="0">
      <alignment vertical="center"/>
    </xf>
    <xf numFmtId="0" fontId="56" fillId="0" borderId="44" applyNumberFormat="0" applyFill="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58" applyNumberFormat="0" applyFill="0" applyAlignment="0" applyProtection="0">
      <alignment vertical="center"/>
    </xf>
    <xf numFmtId="0" fontId="58" fillId="0" borderId="50" applyNumberFormat="0" applyFill="0" applyAlignment="0" applyProtection="0">
      <alignment vertical="center"/>
    </xf>
    <xf numFmtId="0" fontId="58" fillId="0" borderId="50" applyNumberFormat="0" applyFill="0" applyAlignment="0" applyProtection="0">
      <alignment vertical="center"/>
    </xf>
    <xf numFmtId="0" fontId="59" fillId="58" borderId="59" applyNumberFormat="0" applyAlignment="0" applyProtection="0">
      <alignment vertical="center"/>
    </xf>
    <xf numFmtId="0" fontId="60" fillId="10" borderId="46" applyNumberFormat="0" applyAlignment="0" applyProtection="0">
      <alignment vertical="center"/>
    </xf>
    <xf numFmtId="0" fontId="60" fillId="10" borderId="46"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6" fontId="6" fillId="0" borderId="0" applyFont="0" applyFill="0" applyBorder="0" applyAlignment="0" applyProtection="0"/>
    <xf numFmtId="0" fontId="63" fillId="42" borderId="54" applyNumberFormat="0" applyAlignment="0" applyProtection="0">
      <alignment vertical="center"/>
    </xf>
    <xf numFmtId="0" fontId="64" fillId="9" borderId="45" applyNumberFormat="0" applyAlignment="0" applyProtection="0">
      <alignment vertical="center"/>
    </xf>
    <xf numFmtId="0" fontId="64" fillId="9" borderId="45" applyNumberFormat="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3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3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5" fillId="0" borderId="0">
      <alignment vertical="center"/>
    </xf>
    <xf numFmtId="0" fontId="6" fillId="0" borderId="0">
      <alignment vertical="center"/>
    </xf>
    <xf numFmtId="0" fontId="66" fillId="0" borderId="0">
      <alignment vertical="center"/>
    </xf>
    <xf numFmtId="0" fontId="67" fillId="0" borderId="0"/>
    <xf numFmtId="0" fontId="6" fillId="0" borderId="0">
      <alignment vertical="center"/>
    </xf>
    <xf numFmtId="0" fontId="67" fillId="0" borderId="0"/>
    <xf numFmtId="0" fontId="6" fillId="0" borderId="0">
      <alignment vertical="center"/>
    </xf>
    <xf numFmtId="0" fontId="6" fillId="0" borderId="0">
      <alignment vertical="center"/>
    </xf>
    <xf numFmtId="0" fontId="6" fillId="0" borderId="0">
      <alignment vertical="center"/>
    </xf>
    <xf numFmtId="0" fontId="68" fillId="39"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9" fontId="6" fillId="0" borderId="0" applyFont="0" applyFill="0" applyBorder="0" applyAlignment="0" applyProtection="0">
      <alignment vertical="center"/>
    </xf>
    <xf numFmtId="0" fontId="75" fillId="0" borderId="42" applyNumberFormat="0" applyFill="0" applyAlignment="0" applyProtection="0">
      <alignment vertical="center"/>
    </xf>
    <xf numFmtId="0" fontId="76" fillId="0" borderId="43" applyNumberFormat="0" applyFill="0" applyAlignment="0" applyProtection="0">
      <alignment vertical="center"/>
    </xf>
    <xf numFmtId="0" fontId="77" fillId="0" borderId="44" applyNumberFormat="0" applyFill="0" applyAlignment="0" applyProtection="0">
      <alignment vertical="center"/>
    </xf>
    <xf numFmtId="0" fontId="77" fillId="0" borderId="0" applyNumberFormat="0" applyFill="0" applyBorder="0" applyAlignment="0" applyProtection="0">
      <alignment vertical="center"/>
    </xf>
    <xf numFmtId="0" fontId="78" fillId="6" borderId="0" applyNumberFormat="0" applyBorder="0" applyAlignment="0" applyProtection="0">
      <alignment vertical="center"/>
    </xf>
    <xf numFmtId="0" fontId="79" fillId="7" borderId="0" applyNumberFormat="0" applyBorder="0" applyAlignment="0" applyProtection="0">
      <alignment vertical="center"/>
    </xf>
    <xf numFmtId="0" fontId="80" fillId="9" borderId="45" applyNumberFormat="0" applyAlignment="0" applyProtection="0">
      <alignment vertical="center"/>
    </xf>
    <xf numFmtId="0" fontId="81" fillId="10" borderId="46" applyNumberFormat="0" applyAlignment="0" applyProtection="0">
      <alignment vertical="center"/>
    </xf>
    <xf numFmtId="0" fontId="82" fillId="10" borderId="45" applyNumberFormat="0" applyAlignment="0" applyProtection="0">
      <alignment vertical="center"/>
    </xf>
    <xf numFmtId="0" fontId="83" fillId="0" borderId="47" applyNumberFormat="0" applyFill="0" applyAlignment="0" applyProtection="0">
      <alignment vertical="center"/>
    </xf>
    <xf numFmtId="0" fontId="84" fillId="11" borderId="48" applyNumberFormat="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50" applyNumberFormat="0" applyFill="0" applyAlignment="0" applyProtection="0">
      <alignment vertical="center"/>
    </xf>
    <xf numFmtId="0" fontId="88"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88"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88"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88"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88"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88" fillId="33" borderId="0" applyNumberFormat="0" applyBorder="0" applyAlignment="0" applyProtection="0">
      <alignment vertical="center"/>
    </xf>
    <xf numFmtId="0" fontId="4" fillId="34" borderId="0" applyNumberFormat="0" applyBorder="0" applyAlignment="0" applyProtection="0">
      <alignment vertical="center"/>
    </xf>
    <xf numFmtId="0" fontId="4" fillId="35" borderId="0" applyNumberFormat="0" applyBorder="0" applyAlignment="0" applyProtection="0">
      <alignment vertical="center"/>
    </xf>
    <xf numFmtId="183" fontId="6" fillId="0" borderId="0"/>
    <xf numFmtId="183" fontId="6" fillId="0" borderId="0" applyFont="0" applyFill="0" applyBorder="0" applyAlignment="0" applyProtection="0"/>
    <xf numFmtId="40" fontId="6" fillId="0" borderId="0"/>
    <xf numFmtId="38" fontId="6" fillId="0" borderId="0" applyFont="0" applyFill="0" applyBorder="0" applyAlignment="0" applyProtection="0"/>
    <xf numFmtId="38" fontId="6" fillId="0" borderId="0" applyFont="0" applyFill="0" applyBorder="0" applyAlignment="0" applyProtection="0"/>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0" fontId="34" fillId="0" borderId="0"/>
    <xf numFmtId="0" fontId="4" fillId="0" borderId="0">
      <alignment vertical="center"/>
    </xf>
    <xf numFmtId="38" fontId="4" fillId="0" borderId="0" applyFont="0" applyFill="0" applyBorder="0" applyAlignment="0" applyProtection="0">
      <alignment vertical="center"/>
    </xf>
    <xf numFmtId="0" fontId="89" fillId="0" borderId="0" applyNumberFormat="0" applyFill="0" applyBorder="0" applyAlignment="0" applyProtection="0">
      <alignment vertical="center"/>
    </xf>
    <xf numFmtId="0" fontId="90" fillId="8" borderId="0" applyNumberFormat="0" applyBorder="0" applyAlignment="0" applyProtection="0">
      <alignment vertical="center"/>
    </xf>
    <xf numFmtId="38" fontId="4" fillId="0" borderId="0" applyFont="0" applyFill="0" applyBorder="0" applyAlignment="0" applyProtection="0">
      <alignment vertical="center"/>
    </xf>
    <xf numFmtId="0" fontId="4" fillId="12" borderId="49" applyNumberFormat="0" applyFont="0" applyAlignment="0" applyProtection="0">
      <alignment vertical="center"/>
    </xf>
    <xf numFmtId="0" fontId="88" fillId="16" borderId="0" applyNumberFormat="0" applyBorder="0" applyAlignment="0" applyProtection="0">
      <alignment vertical="center"/>
    </xf>
    <xf numFmtId="0" fontId="88" fillId="20" borderId="0" applyNumberFormat="0" applyBorder="0" applyAlignment="0" applyProtection="0">
      <alignment vertical="center"/>
    </xf>
    <xf numFmtId="0" fontId="88" fillId="24" borderId="0" applyNumberFormat="0" applyBorder="0" applyAlignment="0" applyProtection="0">
      <alignment vertical="center"/>
    </xf>
    <xf numFmtId="0" fontId="88" fillId="28" borderId="0" applyNumberFormat="0" applyBorder="0" applyAlignment="0" applyProtection="0">
      <alignment vertical="center"/>
    </xf>
    <xf numFmtId="0" fontId="88" fillId="32" borderId="0" applyNumberFormat="0" applyBorder="0" applyAlignment="0" applyProtection="0">
      <alignment vertical="center"/>
    </xf>
    <xf numFmtId="0" fontId="88" fillId="36" borderId="0" applyNumberFormat="0" applyBorder="0" applyAlignment="0" applyProtection="0">
      <alignment vertical="center"/>
    </xf>
    <xf numFmtId="0" fontId="6" fillId="0" borderId="0">
      <alignment vertical="center"/>
    </xf>
    <xf numFmtId="0" fontId="74" fillId="0" borderId="0" applyNumberFormat="0" applyFill="0" applyBorder="0" applyAlignment="0" applyProtection="0">
      <alignment vertical="center"/>
    </xf>
    <xf numFmtId="0" fontId="91" fillId="0" borderId="0"/>
    <xf numFmtId="0" fontId="92" fillId="0" borderId="0">
      <alignment vertical="center"/>
    </xf>
    <xf numFmtId="0" fontId="93" fillId="0" borderId="0" applyNumberFormat="0" applyFill="0" applyBorder="0" applyAlignment="0" applyProtection="0">
      <alignment vertical="center"/>
    </xf>
    <xf numFmtId="0" fontId="6" fillId="0" borderId="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79" fillId="7" borderId="0" applyNumberFormat="0" applyBorder="0" applyAlignment="0" applyProtection="0">
      <alignment vertical="center"/>
    </xf>
    <xf numFmtId="0" fontId="3" fillId="12" borderId="49"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12" borderId="49"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12" borderId="49"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800">
    <xf numFmtId="0" fontId="0" fillId="0" borderId="0" xfId="0"/>
    <xf numFmtId="0" fontId="0" fillId="0" borderId="0" xfId="0" applyAlignment="1">
      <alignment vertical="center"/>
    </xf>
    <xf numFmtId="0" fontId="15" fillId="0" borderId="0" xfId="0" applyFont="1" applyAlignment="1">
      <alignment vertical="center"/>
    </xf>
    <xf numFmtId="0" fontId="15" fillId="0" borderId="0" xfId="0" applyFont="1"/>
    <xf numFmtId="38" fontId="15" fillId="2" borderId="30" xfId="1" applyFont="1" applyFill="1" applyBorder="1" applyAlignment="1">
      <alignment vertical="center" shrinkToFit="1"/>
    </xf>
    <xf numFmtId="38" fontId="15" fillId="2" borderId="36" xfId="1" applyFont="1" applyFill="1" applyBorder="1" applyAlignment="1">
      <alignment vertical="center" shrinkToFit="1"/>
    </xf>
    <xf numFmtId="0" fontId="17" fillId="0" borderId="0" xfId="0" applyFont="1" applyAlignment="1" applyProtection="1">
      <alignment vertical="center"/>
      <protection locked="0"/>
    </xf>
    <xf numFmtId="0" fontId="17" fillId="0" borderId="0" xfId="0" applyFont="1" applyAlignment="1" applyProtection="1">
      <alignment vertical="center" shrinkToFit="1"/>
      <protection locked="0"/>
    </xf>
    <xf numFmtId="0" fontId="17" fillId="0" borderId="0" xfId="0" applyFont="1" applyAlignment="1" applyProtection="1">
      <alignment horizontal="left" vertical="top" wrapText="1"/>
      <protection locked="0"/>
    </xf>
    <xf numFmtId="0" fontId="10" fillId="0" borderId="0" xfId="0" applyFont="1"/>
    <xf numFmtId="0" fontId="20" fillId="0" borderId="0" xfId="0" applyFont="1"/>
    <xf numFmtId="0" fontId="8"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pplyProtection="1">
      <alignment vertical="center" wrapText="1"/>
      <protection locked="0"/>
    </xf>
    <xf numFmtId="0" fontId="9" fillId="0" borderId="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9" fillId="0" borderId="6" xfId="0" applyFont="1" applyBorder="1" applyAlignment="1" applyProtection="1">
      <alignment vertical="center" shrinkToFit="1"/>
      <protection locked="0"/>
    </xf>
    <xf numFmtId="0" fontId="9" fillId="0" borderId="7" xfId="0" applyFont="1" applyBorder="1" applyAlignment="1" applyProtection="1">
      <alignment vertical="center" shrinkToFit="1"/>
      <protection locked="0"/>
    </xf>
    <xf numFmtId="0" fontId="9" fillId="0" borderId="0" xfId="0" applyFont="1" applyAlignment="1" applyProtection="1">
      <alignment horizontal="center" vertical="center" shrinkToFit="1"/>
      <protection locked="0"/>
    </xf>
    <xf numFmtId="0" fontId="11" fillId="0" borderId="2" xfId="0" applyFont="1" applyBorder="1" applyAlignment="1" applyProtection="1">
      <alignment horizontal="right" vertical="center"/>
      <protection locked="0"/>
    </xf>
    <xf numFmtId="0" fontId="11" fillId="0" borderId="7" xfId="0" applyFont="1" applyBorder="1" applyAlignment="1" applyProtection="1">
      <alignment horizontal="right" vertical="center" shrinkToFit="1"/>
      <protection locked="0"/>
    </xf>
    <xf numFmtId="0" fontId="8" fillId="0" borderId="13" xfId="0" applyFont="1" applyBorder="1" applyAlignment="1" applyProtection="1">
      <alignment vertical="center" shrinkToFit="1"/>
      <protection locked="0"/>
    </xf>
    <xf numFmtId="0" fontId="8" fillId="0" borderId="6"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9" fillId="0" borderId="7" xfId="0" applyFont="1" applyBorder="1" applyAlignment="1" applyProtection="1">
      <alignment vertical="center"/>
      <protection locked="0"/>
    </xf>
    <xf numFmtId="0" fontId="8" fillId="0" borderId="0" xfId="0" applyFont="1" applyAlignment="1" applyProtection="1">
      <alignment vertical="top" wrapText="1"/>
      <protection locked="0"/>
    </xf>
    <xf numFmtId="0" fontId="0" fillId="0" borderId="0" xfId="0" applyProtection="1">
      <protection locked="0"/>
    </xf>
    <xf numFmtId="0" fontId="8" fillId="0" borderId="0" xfId="0" applyFont="1" applyAlignment="1" applyProtection="1">
      <alignment horizontal="left" vertical="center" indent="1"/>
      <protection locked="0"/>
    </xf>
    <xf numFmtId="0" fontId="8" fillId="0" borderId="7" xfId="0" applyFont="1" applyBorder="1" applyAlignment="1" applyProtection="1">
      <alignment vertical="center"/>
      <protection locked="0"/>
    </xf>
    <xf numFmtId="38" fontId="8" fillId="0" borderId="7" xfId="1" applyFont="1" applyBorder="1" applyAlignment="1" applyProtection="1">
      <alignment vertical="center"/>
      <protection locked="0"/>
    </xf>
    <xf numFmtId="0" fontId="8" fillId="0" borderId="8" xfId="0" applyFont="1" applyBorder="1" applyAlignment="1" applyProtection="1">
      <alignment horizontal="center" vertical="center" shrinkToFit="1"/>
      <protection locked="0"/>
    </xf>
    <xf numFmtId="0" fontId="9" fillId="0" borderId="9" xfId="0" applyFont="1" applyBorder="1" applyAlignment="1" applyProtection="1">
      <alignment vertical="center" shrinkToFit="1"/>
      <protection locked="0"/>
    </xf>
    <xf numFmtId="0" fontId="9" fillId="0" borderId="10" xfId="0" applyFont="1" applyBorder="1" applyAlignment="1" applyProtection="1">
      <alignment horizontal="center" vertical="center" shrinkToFit="1"/>
      <protection locked="0"/>
    </xf>
    <xf numFmtId="0" fontId="8" fillId="0" borderId="12" xfId="0" applyFont="1" applyBorder="1" applyAlignment="1" applyProtection="1">
      <alignment vertical="center" shrinkToFit="1"/>
      <protection locked="0"/>
    </xf>
    <xf numFmtId="0" fontId="9" fillId="0" borderId="9" xfId="0" applyFont="1" applyBorder="1" applyAlignment="1" applyProtection="1">
      <alignment vertical="center"/>
      <protection locked="0"/>
    </xf>
    <xf numFmtId="0" fontId="8" fillId="0" borderId="1" xfId="0" applyFont="1" applyBorder="1" applyAlignment="1" applyProtection="1">
      <alignment vertical="center" shrinkToFit="1"/>
      <protection locked="0"/>
    </xf>
    <xf numFmtId="0" fontId="9" fillId="0" borderId="2" xfId="0" applyFont="1" applyBorder="1" applyAlignment="1" applyProtection="1">
      <alignment vertical="center" shrinkToFit="1"/>
      <protection locked="0"/>
    </xf>
    <xf numFmtId="0" fontId="9" fillId="0" borderId="3" xfId="0" applyFont="1" applyBorder="1" applyAlignment="1" applyProtection="1">
      <alignment horizontal="center" vertical="center" shrinkToFit="1"/>
      <protection locked="0"/>
    </xf>
    <xf numFmtId="0" fontId="8" fillId="0" borderId="5" xfId="0" applyFont="1" applyBorder="1" applyAlignment="1" applyProtection="1">
      <alignment vertical="center" shrinkToFit="1"/>
      <protection locked="0"/>
    </xf>
    <xf numFmtId="0" fontId="8" fillId="0" borderId="2" xfId="0" applyFont="1" applyBorder="1" applyAlignment="1" applyProtection="1">
      <alignment vertical="center"/>
      <protection locked="0"/>
    </xf>
    <xf numFmtId="0" fontId="8" fillId="0" borderId="9" xfId="0" applyFont="1" applyBorder="1" applyAlignment="1" applyProtection="1">
      <alignment vertical="center"/>
      <protection locked="0"/>
    </xf>
    <xf numFmtId="38" fontId="8" fillId="0" borderId="9" xfId="1" applyFont="1" applyBorder="1" applyAlignment="1" applyProtection="1">
      <alignment vertical="center"/>
      <protection locked="0"/>
    </xf>
    <xf numFmtId="0" fontId="8" fillId="0" borderId="0" xfId="0" applyFont="1" applyAlignment="1" applyProtection="1">
      <alignment vertical="center" shrinkToFit="1"/>
      <protection locked="0"/>
    </xf>
    <xf numFmtId="0" fontId="9" fillId="0" borderId="0" xfId="0" applyFont="1" applyAlignment="1" applyProtection="1">
      <alignment vertical="center" shrinkToFit="1"/>
      <protection locked="0"/>
    </xf>
    <xf numFmtId="3" fontId="16"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0" fontId="0" fillId="0" borderId="0" xfId="0" applyAlignment="1" applyProtection="1">
      <alignment vertical="top" wrapText="1"/>
      <protection locked="0"/>
    </xf>
    <xf numFmtId="0" fontId="19" fillId="0" borderId="0" xfId="0" applyFont="1" applyAlignment="1" applyProtection="1">
      <alignment vertical="center"/>
      <protection locked="0"/>
    </xf>
    <xf numFmtId="0" fontId="15" fillId="0" borderId="37" xfId="0" applyFont="1" applyBorder="1" applyAlignment="1" applyProtection="1">
      <alignment vertical="center"/>
      <protection locked="0"/>
    </xf>
    <xf numFmtId="0" fontId="15" fillId="0" borderId="24" xfId="0" applyFont="1" applyBorder="1" applyAlignment="1" applyProtection="1">
      <alignment vertical="center"/>
      <protection locked="0"/>
    </xf>
    <xf numFmtId="0" fontId="15" fillId="0" borderId="40" xfId="0" applyFont="1" applyBorder="1" applyAlignment="1" applyProtection="1">
      <alignment vertical="center"/>
      <protection locked="0"/>
    </xf>
    <xf numFmtId="0" fontId="15" fillId="0" borderId="28" xfId="0" applyFont="1" applyBorder="1" applyAlignment="1" applyProtection="1">
      <alignment vertical="center"/>
      <protection locked="0"/>
    </xf>
    <xf numFmtId="0" fontId="15" fillId="0" borderId="31" xfId="0" applyFont="1" applyBorder="1" applyAlignment="1" applyProtection="1">
      <alignment vertical="center"/>
      <protection locked="0"/>
    </xf>
    <xf numFmtId="0" fontId="15" fillId="0" borderId="26" xfId="0" applyFont="1" applyBorder="1" applyAlignment="1" applyProtection="1">
      <alignment vertical="center"/>
      <protection locked="0"/>
    </xf>
    <xf numFmtId="38" fontId="15" fillId="0" borderId="22" xfId="1" applyFont="1" applyFill="1" applyBorder="1" applyAlignment="1" applyProtection="1">
      <alignment vertical="center"/>
      <protection locked="0"/>
    </xf>
    <xf numFmtId="0" fontId="15" fillId="2" borderId="35" xfId="0" applyFont="1" applyFill="1" applyBorder="1" applyAlignment="1">
      <alignment vertical="center"/>
    </xf>
    <xf numFmtId="0" fontId="15" fillId="0" borderId="23" xfId="0" applyFont="1" applyBorder="1" applyAlignment="1">
      <alignment horizontal="left" vertical="center" indent="2"/>
    </xf>
    <xf numFmtId="0" fontId="15" fillId="0" borderId="23" xfId="0" applyFont="1" applyBorder="1" applyAlignment="1">
      <alignment horizontal="left" vertical="center" indent="4"/>
    </xf>
    <xf numFmtId="0" fontId="15" fillId="0" borderId="38" xfId="0" applyFont="1" applyBorder="1" applyAlignment="1">
      <alignment vertical="center"/>
    </xf>
    <xf numFmtId="0" fontId="15" fillId="2" borderId="27" xfId="0" applyFont="1" applyFill="1" applyBorder="1" applyAlignment="1">
      <alignment horizontal="left" vertical="center"/>
    </xf>
    <xf numFmtId="0" fontId="15" fillId="2" borderId="29" xfId="0" applyFont="1" applyFill="1" applyBorder="1" applyAlignment="1">
      <alignment vertical="center"/>
    </xf>
    <xf numFmtId="38" fontId="15" fillId="2" borderId="36" xfId="1" applyFont="1" applyFill="1" applyBorder="1" applyAlignment="1" applyProtection="1">
      <alignment vertical="center" shrinkToFit="1"/>
    </xf>
    <xf numFmtId="38" fontId="15" fillId="3" borderId="22" xfId="1" applyFont="1" applyFill="1" applyBorder="1" applyAlignment="1" applyProtection="1">
      <alignment vertical="center" shrinkToFit="1"/>
    </xf>
    <xf numFmtId="38" fontId="15" fillId="2" borderId="11" xfId="1" applyFont="1" applyFill="1" applyBorder="1" applyAlignment="1" applyProtection="1">
      <alignment vertical="center" shrinkToFit="1"/>
    </xf>
    <xf numFmtId="0" fontId="15" fillId="4" borderId="35" xfId="0" applyFont="1" applyFill="1" applyBorder="1" applyAlignment="1">
      <alignment vertical="center"/>
    </xf>
    <xf numFmtId="38" fontId="15" fillId="4" borderId="36" xfId="1" applyFont="1" applyFill="1" applyBorder="1" applyAlignment="1" applyProtection="1">
      <alignment vertical="center" shrinkToFit="1"/>
    </xf>
    <xf numFmtId="0" fontId="15" fillId="4" borderId="29" xfId="0" applyFont="1" applyFill="1" applyBorder="1" applyAlignment="1">
      <alignment horizontal="left" vertical="center"/>
    </xf>
    <xf numFmtId="38" fontId="15" fillId="4" borderId="30" xfId="0" applyNumberFormat="1" applyFont="1" applyFill="1" applyBorder="1" applyAlignment="1">
      <alignment vertical="center"/>
    </xf>
    <xf numFmtId="179" fontId="8" fillId="0" borderId="0" xfId="0" applyNumberFormat="1" applyFont="1" applyAlignment="1" applyProtection="1">
      <alignment vertical="center"/>
      <protection locked="0"/>
    </xf>
    <xf numFmtId="38" fontId="15" fillId="0" borderId="41" xfId="1" applyFont="1" applyFill="1" applyBorder="1" applyAlignment="1" applyProtection="1">
      <alignment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center" wrapText="1"/>
      <protection locked="0"/>
    </xf>
    <xf numFmtId="0" fontId="24" fillId="0" borderId="0" xfId="0" applyFont="1" applyAlignment="1">
      <alignment vertical="center"/>
    </xf>
    <xf numFmtId="0" fontId="25" fillId="0" borderId="10" xfId="0" applyFont="1" applyBorder="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25" fillId="5" borderId="32"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0" borderId="0" xfId="0" applyFont="1" applyAlignment="1">
      <alignment horizontal="center" vertical="center" wrapText="1"/>
    </xf>
    <xf numFmtId="0" fontId="29" fillId="0" borderId="0" xfId="0" applyFont="1" applyAlignment="1">
      <alignment vertical="center" wrapText="1"/>
    </xf>
    <xf numFmtId="0" fontId="30" fillId="0" borderId="0" xfId="0" applyFont="1" applyAlignment="1">
      <alignment vertical="center"/>
    </xf>
    <xf numFmtId="0" fontId="31" fillId="0" borderId="0" xfId="0" applyFont="1" applyAlignment="1">
      <alignment vertical="center"/>
    </xf>
    <xf numFmtId="0" fontId="25" fillId="0" borderId="0" xfId="0" applyFont="1" applyAlignment="1">
      <alignment vertical="center" wrapText="1"/>
    </xf>
    <xf numFmtId="0" fontId="32" fillId="0" borderId="0" xfId="0" applyFont="1" applyAlignment="1">
      <alignment vertical="center"/>
    </xf>
    <xf numFmtId="0" fontId="28" fillId="0" borderId="0" xfId="0" applyFont="1" applyAlignment="1">
      <alignment vertical="center"/>
    </xf>
    <xf numFmtId="0" fontId="6" fillId="0" borderId="0" xfId="3">
      <alignment vertical="center"/>
    </xf>
    <xf numFmtId="0" fontId="0" fillId="0" borderId="0" xfId="3" applyFont="1">
      <alignment vertical="center"/>
    </xf>
    <xf numFmtId="38" fontId="70" fillId="0" borderId="0" xfId="1" applyFont="1" applyAlignment="1" applyProtection="1">
      <alignment horizontal="right" vertical="center"/>
      <protection locked="0"/>
    </xf>
    <xf numFmtId="38" fontId="71" fillId="59" borderId="11" xfId="1" applyFont="1" applyFill="1" applyBorder="1" applyAlignment="1" applyProtection="1">
      <alignment horizontal="center" vertical="center"/>
      <protection locked="0"/>
    </xf>
    <xf numFmtId="38" fontId="15" fillId="0" borderId="7" xfId="1" applyFont="1" applyFill="1" applyBorder="1" applyAlignment="1" applyProtection="1">
      <alignment vertical="center"/>
      <protection locked="0"/>
    </xf>
    <xf numFmtId="0" fontId="15" fillId="0" borderId="61" xfId="0" applyFont="1" applyBorder="1" applyAlignment="1" applyProtection="1">
      <alignment vertical="center"/>
      <protection locked="0"/>
    </xf>
    <xf numFmtId="0" fontId="15" fillId="0" borderId="60" xfId="0" applyFont="1" applyBorder="1" applyAlignment="1">
      <alignment vertical="center"/>
    </xf>
    <xf numFmtId="0" fontId="15" fillId="0" borderId="63" xfId="0" applyFont="1" applyBorder="1" applyAlignment="1">
      <alignment vertical="center"/>
    </xf>
    <xf numFmtId="0" fontId="15" fillId="0" borderId="65" xfId="0" applyFont="1" applyBorder="1" applyAlignment="1">
      <alignment horizontal="right" vertical="center"/>
    </xf>
    <xf numFmtId="10" fontId="15" fillId="0" borderId="41" xfId="205" applyNumberFormat="1" applyFont="1" applyFill="1" applyBorder="1" applyAlignment="1" applyProtection="1">
      <alignment vertical="center"/>
      <protection locked="0"/>
    </xf>
    <xf numFmtId="0" fontId="15" fillId="0" borderId="66" xfId="0" applyFont="1" applyBorder="1" applyAlignment="1" applyProtection="1">
      <alignment vertical="center"/>
      <protection locked="0"/>
    </xf>
    <xf numFmtId="0" fontId="15" fillId="0" borderId="25" xfId="0" applyFont="1" applyBorder="1" applyAlignment="1">
      <alignment horizontal="right" vertical="center"/>
    </xf>
    <xf numFmtId="10" fontId="15" fillId="0" borderId="21" xfId="205" applyNumberFormat="1" applyFont="1" applyFill="1" applyBorder="1" applyAlignment="1" applyProtection="1">
      <alignment vertical="center"/>
      <protection locked="0"/>
    </xf>
    <xf numFmtId="0" fontId="15" fillId="0" borderId="67" xfId="0" applyFont="1" applyBorder="1" applyAlignment="1" applyProtection="1">
      <alignment vertical="center"/>
      <protection locked="0"/>
    </xf>
    <xf numFmtId="0" fontId="73" fillId="0" borderId="0" xfId="0" applyFont="1"/>
    <xf numFmtId="38" fontId="15" fillId="0" borderId="68" xfId="1" applyFont="1" applyFill="1" applyBorder="1" applyAlignment="1" applyProtection="1">
      <alignment vertical="center"/>
      <protection locked="0"/>
    </xf>
    <xf numFmtId="38" fontId="15" fillId="3" borderId="64" xfId="1" applyFont="1" applyFill="1" applyBorder="1" applyAlignment="1" applyProtection="1">
      <alignment vertical="center"/>
      <protection locked="0"/>
    </xf>
    <xf numFmtId="181" fontId="8" fillId="0" borderId="6" xfId="0" applyNumberFormat="1" applyFont="1" applyBorder="1" applyAlignment="1" applyProtection="1">
      <alignment vertical="center" shrinkToFit="1"/>
      <protection locked="0"/>
    </xf>
    <xf numFmtId="181" fontId="9" fillId="0" borderId="6" xfId="0" applyNumberFormat="1" applyFont="1" applyBorder="1" applyAlignment="1" applyProtection="1">
      <alignment vertical="center"/>
      <protection locked="0"/>
    </xf>
    <xf numFmtId="181" fontId="8" fillId="0" borderId="7" xfId="0" applyNumberFormat="1" applyFont="1" applyBorder="1" applyAlignment="1" applyProtection="1">
      <alignment vertical="center" shrinkToFit="1"/>
      <protection locked="0"/>
    </xf>
    <xf numFmtId="57" fontId="8" fillId="0" borderId="7" xfId="0" applyNumberFormat="1" applyFont="1" applyBorder="1" applyAlignment="1" applyProtection="1">
      <alignment vertical="center" shrinkToFit="1"/>
      <protection locked="0"/>
    </xf>
    <xf numFmtId="0" fontId="8" fillId="0" borderId="0" xfId="0" applyFont="1" applyAlignment="1" applyProtection="1">
      <alignment horizontal="center" vertical="center"/>
      <protection locked="0"/>
    </xf>
    <xf numFmtId="38" fontId="15" fillId="61" borderId="22" xfId="1" applyFont="1" applyFill="1" applyBorder="1" applyAlignment="1" applyProtection="1">
      <alignment vertical="center" shrinkToFit="1"/>
    </xf>
    <xf numFmtId="38" fontId="15" fillId="61" borderId="39" xfId="1" applyFont="1" applyFill="1" applyBorder="1" applyAlignment="1" applyProtection="1">
      <alignment vertical="center"/>
      <protection locked="0"/>
    </xf>
    <xf numFmtId="0" fontId="22" fillId="0" borderId="0" xfId="0" applyFont="1" applyAlignment="1" applyProtection="1">
      <alignment vertical="center"/>
      <protection locked="0"/>
    </xf>
    <xf numFmtId="0" fontId="22" fillId="0" borderId="6" xfId="0" applyFont="1" applyBorder="1" applyAlignment="1" applyProtection="1">
      <alignment vertical="center" shrinkToFit="1"/>
      <protection locked="0"/>
    </xf>
    <xf numFmtId="0" fontId="8" fillId="0" borderId="7"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9" fillId="0" borderId="0" xfId="0" applyFont="1" applyAlignment="1" applyProtection="1">
      <alignment horizontal="center" vertical="top" wrapText="1"/>
      <protection locked="0"/>
    </xf>
    <xf numFmtId="0" fontId="0" fillId="0" borderId="0" xfId="0" applyAlignment="1" applyProtection="1">
      <alignment horizontal="center"/>
      <protection locked="0"/>
    </xf>
    <xf numFmtId="0" fontId="17" fillId="0" borderId="0" xfId="0" applyFont="1" applyAlignment="1" applyProtection="1">
      <alignment horizontal="center" vertical="top" wrapText="1"/>
      <protection locked="0"/>
    </xf>
    <xf numFmtId="0" fontId="22" fillId="0" borderId="6" xfId="0" applyFont="1" applyBorder="1" applyAlignment="1" applyProtection="1">
      <alignment horizontal="center" vertical="center" shrinkToFit="1"/>
      <protection locked="0"/>
    </xf>
    <xf numFmtId="38" fontId="8" fillId="0" borderId="14" xfId="1" applyFont="1" applyBorder="1" applyAlignment="1" applyProtection="1">
      <alignment vertical="center" shrinkToFit="1"/>
    </xf>
    <xf numFmtId="38" fontId="8" fillId="0" borderId="7" xfId="1" applyFont="1" applyBorder="1" applyAlignment="1" applyProtection="1">
      <alignment vertical="center" shrinkToFit="1"/>
    </xf>
    <xf numFmtId="38" fontId="8" fillId="0" borderId="2" xfId="1" applyFont="1" applyBorder="1" applyAlignment="1" applyProtection="1">
      <alignment vertical="center" shrinkToFit="1"/>
    </xf>
    <xf numFmtId="0" fontId="15" fillId="0" borderId="69" xfId="0" applyFont="1" applyBorder="1" applyAlignment="1">
      <alignment horizontal="left" vertical="center" indent="2"/>
    </xf>
    <xf numFmtId="38" fontId="15" fillId="0" borderId="70" xfId="1" applyFont="1" applyFill="1" applyBorder="1" applyAlignment="1" applyProtection="1">
      <alignment vertical="center"/>
      <protection locked="0"/>
    </xf>
    <xf numFmtId="0" fontId="15" fillId="0" borderId="71" xfId="0" applyFont="1" applyBorder="1" applyAlignment="1" applyProtection="1">
      <alignment vertical="center"/>
      <protection locked="0"/>
    </xf>
    <xf numFmtId="0" fontId="15" fillId="0" borderId="72" xfId="0" applyFont="1" applyBorder="1" applyAlignment="1">
      <alignment vertical="center"/>
    </xf>
    <xf numFmtId="38" fontId="15" fillId="0" borderId="73" xfId="1" applyFont="1" applyFill="1" applyBorder="1" applyAlignment="1" applyProtection="1">
      <alignment vertical="center"/>
      <protection locked="0"/>
    </xf>
    <xf numFmtId="0" fontId="15" fillId="0" borderId="74" xfId="0" applyFont="1" applyBorder="1" applyAlignment="1" applyProtection="1">
      <alignment vertical="center"/>
      <protection locked="0"/>
    </xf>
    <xf numFmtId="38" fontId="15" fillId="60" borderId="64" xfId="1" applyFont="1" applyFill="1" applyBorder="1" applyAlignment="1" applyProtection="1">
      <alignment vertical="center"/>
      <protection locked="0"/>
    </xf>
    <xf numFmtId="0" fontId="15" fillId="0" borderId="75" xfId="0" applyFont="1" applyBorder="1" applyAlignment="1" applyProtection="1">
      <alignment vertical="center"/>
      <protection locked="0"/>
    </xf>
    <xf numFmtId="38" fontId="15" fillId="0" borderId="11" xfId="1" applyFont="1" applyFill="1" applyBorder="1" applyAlignment="1" applyProtection="1">
      <alignment vertical="center"/>
    </xf>
    <xf numFmtId="180" fontId="95" fillId="62" borderId="0" xfId="0" applyNumberFormat="1" applyFont="1" applyFill="1" applyAlignment="1" applyProtection="1">
      <alignment horizontal="center" vertical="center"/>
      <protection locked="0"/>
    </xf>
    <xf numFmtId="0" fontId="22" fillId="62" borderId="0" xfId="0" applyFont="1" applyFill="1" applyAlignment="1" applyProtection="1">
      <alignment horizontal="center" vertical="center"/>
      <protection locked="0"/>
    </xf>
    <xf numFmtId="0" fontId="8" fillId="0" borderId="0" xfId="0" applyFont="1" applyAlignment="1" applyProtection="1">
      <alignment horizontal="left" vertical="center" indent="2"/>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vertical="top" wrapText="1"/>
      <protection locked="0"/>
    </xf>
    <xf numFmtId="0" fontId="9" fillId="0" borderId="12" xfId="0" applyFont="1" applyBorder="1" applyAlignment="1" applyProtection="1">
      <alignment horizontal="center" vertical="center" shrinkToFit="1"/>
      <protection locked="0"/>
    </xf>
    <xf numFmtId="0" fontId="9" fillId="0" borderId="12" xfId="0" applyFont="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49" fontId="9" fillId="0" borderId="13" xfId="0" applyNumberFormat="1" applyFont="1" applyBorder="1" applyAlignment="1" applyProtection="1">
      <alignment horizontal="right" vertical="center" shrinkToFit="1"/>
      <protection locked="0"/>
    </xf>
    <xf numFmtId="49" fontId="8" fillId="0" borderId="6" xfId="0" applyNumberFormat="1" applyFont="1" applyBorder="1" applyAlignment="1" applyProtection="1">
      <alignment vertical="center" shrinkToFit="1"/>
      <protection locked="0"/>
    </xf>
    <xf numFmtId="49" fontId="9" fillId="0" borderId="13" xfId="0" applyNumberFormat="1" applyFont="1" applyBorder="1" applyAlignment="1" applyProtection="1">
      <alignment vertical="center" shrinkToFit="1"/>
      <protection locked="0"/>
    </xf>
    <xf numFmtId="0" fontId="8" fillId="0" borderId="9" xfId="0" applyFont="1" applyBorder="1" applyAlignment="1">
      <alignment vertical="center" shrinkToFit="1"/>
    </xf>
    <xf numFmtId="0" fontId="8" fillId="0" borderId="7" xfId="0" applyFont="1" applyBorder="1" applyAlignment="1" applyProtection="1">
      <alignment vertical="center" wrapText="1"/>
      <protection locked="0"/>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vertical="top" wrapText="1"/>
      <protection locked="0"/>
    </xf>
    <xf numFmtId="49" fontId="22" fillId="0" borderId="6" xfId="0" applyNumberFormat="1" applyFont="1" applyBorder="1" applyAlignment="1" applyProtection="1">
      <alignment vertical="center" shrinkToFit="1"/>
      <protection locked="0"/>
    </xf>
    <xf numFmtId="0" fontId="9" fillId="0" borderId="7" xfId="0" applyFont="1" applyBorder="1" applyAlignment="1" applyProtection="1">
      <alignment horizontal="right" vertical="center"/>
      <protection locked="0"/>
    </xf>
    <xf numFmtId="38" fontId="8" fillId="0" borderId="0" xfId="1" applyFont="1" applyAlignment="1" applyProtection="1">
      <alignment vertical="center"/>
      <protection locked="0"/>
    </xf>
    <xf numFmtId="38" fontId="9" fillId="0" borderId="7" xfId="1" applyFont="1" applyBorder="1" applyAlignment="1" applyProtection="1">
      <alignment vertical="center"/>
      <protection locked="0"/>
    </xf>
    <xf numFmtId="38" fontId="9" fillId="0" borderId="7" xfId="1" applyFont="1" applyBorder="1" applyAlignment="1" applyProtection="1">
      <alignment horizontal="center" vertical="center"/>
      <protection locked="0"/>
    </xf>
    <xf numFmtId="38" fontId="9" fillId="0" borderId="9" xfId="1" applyFont="1" applyBorder="1" applyAlignment="1" applyProtection="1">
      <alignment horizontal="center" vertical="center"/>
      <protection locked="0"/>
    </xf>
    <xf numFmtId="38" fontId="8" fillId="0" borderId="2" xfId="1" applyFont="1" applyBorder="1" applyAlignment="1" applyProtection="1">
      <alignment vertical="center"/>
      <protection locked="0"/>
    </xf>
    <xf numFmtId="38" fontId="0" fillId="0" borderId="0" xfId="1" applyFont="1" applyAlignment="1" applyProtection="1">
      <alignment vertical="center"/>
      <protection locked="0"/>
    </xf>
    <xf numFmtId="38" fontId="0" fillId="0" borderId="0" xfId="1" applyFont="1" applyAlignment="1" applyProtection="1">
      <alignment vertical="top" wrapText="1"/>
      <protection locked="0"/>
    </xf>
    <xf numFmtId="38" fontId="9" fillId="0" borderId="7" xfId="1" applyFont="1" applyBorder="1" applyAlignment="1" applyProtection="1">
      <alignment horizontal="right" vertical="center"/>
      <protection locked="0"/>
    </xf>
    <xf numFmtId="38" fontId="9" fillId="0" borderId="0" xfId="1" applyFont="1" applyBorder="1" applyAlignment="1" applyProtection="1">
      <alignment vertical="center"/>
      <protection locked="0"/>
    </xf>
    <xf numFmtId="38" fontId="9" fillId="0" borderId="0" xfId="1" applyFont="1" applyBorder="1" applyAlignment="1" applyProtection="1">
      <alignment vertical="center" wrapText="1"/>
      <protection locked="0"/>
    </xf>
    <xf numFmtId="38" fontId="8" fillId="0" borderId="7" xfId="1" applyFont="1" applyBorder="1" applyAlignment="1" applyProtection="1">
      <alignment vertical="center" wrapText="1"/>
      <protection locked="0"/>
    </xf>
    <xf numFmtId="38" fontId="8" fillId="0" borderId="2" xfId="1"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7" xfId="0" applyFont="1" applyBorder="1" applyAlignment="1" applyProtection="1">
      <alignment vertical="top"/>
      <protection locked="0"/>
    </xf>
    <xf numFmtId="0" fontId="9" fillId="0" borderId="7" xfId="0" applyFont="1" applyBorder="1" applyAlignment="1" applyProtection="1">
      <alignment horizontal="center" vertical="center"/>
      <protection locked="0"/>
    </xf>
    <xf numFmtId="38" fontId="9" fillId="0" borderId="9" xfId="1" applyFont="1" applyBorder="1" applyAlignment="1" applyProtection="1">
      <alignment horizontal="right" vertical="center"/>
      <protection locked="0"/>
    </xf>
    <xf numFmtId="181" fontId="9" fillId="0" borderId="8" xfId="0" applyNumberFormat="1" applyFont="1" applyBorder="1" applyAlignment="1" applyProtection="1">
      <alignment vertical="center"/>
      <protection locked="0"/>
    </xf>
    <xf numFmtId="181" fontId="8" fillId="0" borderId="9" xfId="1" applyNumberFormat="1" applyFont="1" applyBorder="1" applyAlignment="1" applyProtection="1">
      <alignment vertical="center"/>
      <protection locked="0"/>
    </xf>
    <xf numFmtId="181" fontId="9" fillId="0" borderId="1" xfId="0" applyNumberFormat="1" applyFont="1" applyBorder="1" applyAlignment="1" applyProtection="1">
      <alignment vertical="center"/>
      <protection locked="0"/>
    </xf>
    <xf numFmtId="181" fontId="8" fillId="0" borderId="9" xfId="1" applyNumberFormat="1" applyFont="1" applyBorder="1" applyAlignment="1" applyProtection="1">
      <alignment vertical="center"/>
    </xf>
    <xf numFmtId="0" fontId="9" fillId="0" borderId="13" xfId="0" applyFont="1" applyBorder="1" applyAlignment="1" applyProtection="1">
      <alignment horizontal="center" vertical="center" shrinkToFit="1"/>
      <protection locked="0"/>
    </xf>
    <xf numFmtId="38" fontId="8" fillId="0" borderId="7" xfId="1" applyFont="1" applyBorder="1" applyAlignment="1" applyProtection="1">
      <alignment horizontal="center" vertical="center"/>
      <protection locked="0"/>
    </xf>
    <xf numFmtId="0" fontId="9" fillId="0" borderId="7" xfId="0" applyFont="1" applyBorder="1" applyAlignment="1" applyProtection="1">
      <alignment horizontal="center" vertical="center" shrinkToFit="1"/>
      <protection locked="0"/>
    </xf>
    <xf numFmtId="0" fontId="8" fillId="0" borderId="9" xfId="0" applyFont="1" applyBorder="1" applyAlignment="1">
      <alignment horizontal="center" vertical="center" shrinkToFit="1"/>
    </xf>
    <xf numFmtId="0" fontId="9" fillId="0" borderId="5" xfId="0" applyFont="1" applyBorder="1" applyAlignment="1" applyProtection="1">
      <alignment horizontal="center" vertical="center" shrinkToFit="1"/>
      <protection locked="0"/>
    </xf>
    <xf numFmtId="0" fontId="22" fillId="62" borderId="7" xfId="0" applyFont="1" applyFill="1" applyBorder="1" applyAlignment="1" applyProtection="1">
      <alignment vertical="center" shrinkToFit="1"/>
      <protection locked="0"/>
    </xf>
    <xf numFmtId="0" fontId="22" fillId="62" borderId="6" xfId="0" applyFont="1" applyFill="1" applyBorder="1" applyAlignment="1" applyProtection="1">
      <alignment vertical="center" shrinkToFit="1"/>
      <protection locked="0"/>
    </xf>
    <xf numFmtId="0" fontId="22" fillId="62" borderId="7" xfId="0" applyFont="1" applyFill="1" applyBorder="1" applyAlignment="1" applyProtection="1">
      <alignment horizontal="center" vertical="center" shrinkToFit="1"/>
      <protection locked="0"/>
    </xf>
    <xf numFmtId="181" fontId="22" fillId="62" borderId="7" xfId="0" applyNumberFormat="1" applyFont="1" applyFill="1" applyBorder="1" applyAlignment="1" applyProtection="1">
      <alignment vertical="center" shrinkToFit="1"/>
      <protection locked="0"/>
    </xf>
    <xf numFmtId="49" fontId="22" fillId="62" borderId="6" xfId="0" applyNumberFormat="1" applyFont="1" applyFill="1" applyBorder="1" applyAlignment="1" applyProtection="1">
      <alignment vertical="center" shrinkToFit="1"/>
      <protection locked="0"/>
    </xf>
    <xf numFmtId="0" fontId="22" fillId="62" borderId="6" xfId="0" applyFont="1" applyFill="1" applyBorder="1" applyAlignment="1" applyProtection="1">
      <alignment horizontal="center" vertical="center" shrinkToFit="1"/>
      <protection locked="0"/>
    </xf>
    <xf numFmtId="181" fontId="22" fillId="62" borderId="6" xfId="0" applyNumberFormat="1" applyFont="1" applyFill="1" applyBorder="1" applyAlignment="1" applyProtection="1">
      <alignment vertical="center" shrinkToFit="1"/>
      <protection locked="0"/>
    </xf>
    <xf numFmtId="49" fontId="22" fillId="62" borderId="7" xfId="0" applyNumberFormat="1" applyFont="1" applyFill="1" applyBorder="1" applyAlignment="1" applyProtection="1">
      <alignment vertical="center" shrinkToFit="1"/>
      <protection locked="0"/>
    </xf>
    <xf numFmtId="0" fontId="22" fillId="62" borderId="7" xfId="0" applyFont="1" applyFill="1" applyBorder="1" applyAlignment="1" applyProtection="1">
      <alignment vertical="center"/>
      <protection locked="0"/>
    </xf>
    <xf numFmtId="178" fontId="22" fillId="62" borderId="13" xfId="0" applyNumberFormat="1" applyFont="1" applyFill="1" applyBorder="1" applyAlignment="1" applyProtection="1">
      <alignment horizontal="right" vertical="center" shrinkToFit="1"/>
      <protection locked="0"/>
    </xf>
    <xf numFmtId="58" fontId="22" fillId="62" borderId="13" xfId="0" applyNumberFormat="1" applyFont="1" applyFill="1" applyBorder="1" applyAlignment="1" applyProtection="1">
      <alignment horizontal="left" vertical="center" shrinkToFit="1"/>
      <protection locked="0"/>
    </xf>
    <xf numFmtId="184" fontId="22" fillId="62" borderId="7" xfId="0" applyNumberFormat="1" applyFont="1" applyFill="1" applyBorder="1" applyAlignment="1" applyProtection="1">
      <alignment horizontal="right" vertical="center" shrinkToFit="1"/>
      <protection locked="0"/>
    </xf>
    <xf numFmtId="0" fontId="22" fillId="62" borderId="7" xfId="0" applyFont="1" applyFill="1" applyBorder="1" applyAlignment="1" applyProtection="1">
      <alignment horizontal="right" vertical="center" shrinkToFit="1"/>
      <protection locked="0"/>
    </xf>
    <xf numFmtId="0" fontId="22" fillId="62" borderId="7" xfId="0" applyFont="1" applyFill="1" applyBorder="1" applyAlignment="1" applyProtection="1">
      <alignment vertical="top" wrapText="1"/>
      <protection locked="0"/>
    </xf>
    <xf numFmtId="38" fontId="22" fillId="62" borderId="7" xfId="1" applyFont="1" applyFill="1" applyBorder="1" applyAlignment="1" applyProtection="1">
      <alignment horizontal="right" vertical="center"/>
      <protection locked="0"/>
    </xf>
    <xf numFmtId="38" fontId="22" fillId="62" borderId="7" xfId="1" applyFont="1" applyFill="1" applyBorder="1" applyAlignment="1" applyProtection="1">
      <alignment vertical="center"/>
      <protection locked="0"/>
    </xf>
    <xf numFmtId="0" fontId="22" fillId="62" borderId="7" xfId="0" applyFont="1" applyFill="1" applyBorder="1" applyAlignment="1" applyProtection="1">
      <alignment vertical="center" wrapText="1"/>
      <protection locked="0"/>
    </xf>
    <xf numFmtId="0" fontId="22" fillId="62" borderId="13" xfId="0" applyFont="1" applyFill="1" applyBorder="1" applyAlignment="1" applyProtection="1">
      <alignment horizontal="center" vertical="center" shrinkToFit="1"/>
      <protection locked="0"/>
    </xf>
    <xf numFmtId="0" fontId="15" fillId="2" borderId="29" xfId="0" applyFont="1" applyFill="1" applyBorder="1" applyAlignment="1">
      <alignment horizontal="left" vertical="center"/>
    </xf>
    <xf numFmtId="38" fontId="15" fillId="2" borderId="30" xfId="0" applyNumberFormat="1" applyFont="1" applyFill="1" applyBorder="1" applyAlignment="1">
      <alignment vertical="center"/>
    </xf>
    <xf numFmtId="0" fontId="98" fillId="0" borderId="11" xfId="0" applyFont="1" applyBorder="1" applyAlignment="1">
      <alignment vertical="center" wrapText="1"/>
    </xf>
    <xf numFmtId="0" fontId="98" fillId="0" borderId="11" xfId="0" applyFont="1" applyBorder="1" applyAlignment="1">
      <alignment horizontal="center" vertical="center" wrapText="1"/>
    </xf>
    <xf numFmtId="0" fontId="99" fillId="0" borderId="11" xfId="0" applyFont="1" applyBorder="1" applyAlignment="1">
      <alignment vertical="center" wrapText="1"/>
    </xf>
    <xf numFmtId="0" fontId="99" fillId="0" borderId="11" xfId="0" applyFont="1" applyBorder="1" applyAlignment="1">
      <alignment horizontal="center" vertical="center" wrapText="1"/>
    </xf>
    <xf numFmtId="0" fontId="98" fillId="0" borderId="3" xfId="0" applyFont="1" applyBorder="1" applyAlignment="1">
      <alignment vertical="center" wrapText="1"/>
    </xf>
    <xf numFmtId="0" fontId="98" fillId="0" borderId="3" xfId="0" applyFont="1" applyBorder="1" applyAlignment="1">
      <alignment horizontal="center" vertical="center" wrapText="1"/>
    </xf>
    <xf numFmtId="0" fontId="98" fillId="0" borderId="0" xfId="0" applyFont="1" applyAlignment="1">
      <alignment vertical="center" wrapText="1"/>
    </xf>
    <xf numFmtId="0" fontId="98" fillId="0" borderId="0" xfId="0" applyFont="1" applyAlignment="1">
      <alignment horizontal="center" vertical="center" wrapText="1"/>
    </xf>
    <xf numFmtId="0" fontId="10" fillId="0" borderId="0" xfId="0" applyFont="1" applyAlignment="1" applyProtection="1">
      <alignment horizontal="right" vertical="center"/>
      <protection locked="0"/>
    </xf>
    <xf numFmtId="38" fontId="8" fillId="0" borderId="0" xfId="1" applyFont="1" applyBorder="1" applyAlignment="1" applyProtection="1">
      <alignment vertical="center"/>
      <protection locked="0"/>
    </xf>
    <xf numFmtId="38" fontId="0" fillId="0" borderId="0" xfId="1" applyFont="1" applyBorder="1" applyAlignment="1" applyProtection="1">
      <alignment vertical="center"/>
      <protection locked="0"/>
    </xf>
    <xf numFmtId="38" fontId="0" fillId="0" borderId="0" xfId="1" applyFont="1" applyBorder="1" applyAlignment="1" applyProtection="1">
      <alignment vertical="top" wrapText="1"/>
      <protection locked="0"/>
    </xf>
    <xf numFmtId="38" fontId="22" fillId="62" borderId="9" xfId="1" applyFont="1" applyFill="1" applyBorder="1" applyAlignment="1" applyProtection="1">
      <alignment horizontal="right" vertical="center"/>
      <protection locked="0"/>
    </xf>
    <xf numFmtId="0" fontId="0" fillId="0" borderId="0" xfId="0" applyAlignment="1">
      <alignment horizontal="distributed" vertical="center"/>
    </xf>
    <xf numFmtId="0" fontId="0" fillId="0" borderId="0" xfId="0" applyAlignment="1">
      <alignment horizontal="center" vertical="center"/>
    </xf>
    <xf numFmtId="38" fontId="8" fillId="2" borderId="36" xfId="1" applyFont="1" applyFill="1" applyBorder="1" applyAlignment="1" applyProtection="1">
      <alignment vertical="center" shrinkToFit="1"/>
    </xf>
    <xf numFmtId="0" fontId="8" fillId="0" borderId="37" xfId="0" applyFont="1" applyBorder="1" applyAlignment="1" applyProtection="1">
      <alignment vertical="center"/>
      <protection locked="0"/>
    </xf>
    <xf numFmtId="0" fontId="8" fillId="0" borderId="23" xfId="0" applyFont="1" applyBorder="1" applyAlignment="1">
      <alignment horizontal="left" vertical="center" indent="2"/>
    </xf>
    <xf numFmtId="38" fontId="8" fillId="3" borderId="22" xfId="1" applyFont="1" applyFill="1" applyBorder="1" applyAlignment="1" applyProtection="1">
      <alignment vertical="center" shrinkToFit="1"/>
    </xf>
    <xf numFmtId="0" fontId="8" fillId="0" borderId="24" xfId="0" applyFont="1" applyBorder="1" applyAlignment="1" applyProtection="1">
      <alignment vertical="center"/>
      <protection locked="0"/>
    </xf>
    <xf numFmtId="0" fontId="8" fillId="0" borderId="23" xfId="0" applyFont="1" applyBorder="1" applyAlignment="1">
      <alignment horizontal="left" vertical="center" indent="4"/>
    </xf>
    <xf numFmtId="38" fontId="8" fillId="0" borderId="22" xfId="1" applyFont="1" applyFill="1" applyBorder="1" applyAlignment="1" applyProtection="1">
      <alignment vertical="center"/>
      <protection locked="0"/>
    </xf>
    <xf numFmtId="38" fontId="8" fillId="0" borderId="41" xfId="1" applyFont="1" applyFill="1" applyBorder="1" applyAlignment="1" applyProtection="1">
      <alignment vertical="center"/>
      <protection locked="0"/>
    </xf>
    <xf numFmtId="0" fontId="8" fillId="0" borderId="63" xfId="0" applyFont="1" applyBorder="1" applyAlignment="1">
      <alignment vertical="center"/>
    </xf>
    <xf numFmtId="38" fontId="8" fillId="3" borderId="64" xfId="1" applyFont="1" applyFill="1" applyBorder="1" applyAlignment="1" applyProtection="1">
      <alignment vertical="center"/>
      <protection locked="0"/>
    </xf>
    <xf numFmtId="0" fontId="8" fillId="0" borderId="66" xfId="0" applyFont="1" applyBorder="1" applyAlignment="1" applyProtection="1">
      <alignment vertical="center"/>
      <protection locked="0"/>
    </xf>
    <xf numFmtId="0" fontId="8" fillId="0" borderId="67" xfId="0" applyFont="1" applyBorder="1" applyAlignment="1" applyProtection="1">
      <alignment vertical="center"/>
      <protection locked="0"/>
    </xf>
    <xf numFmtId="38" fontId="8" fillId="0" borderId="68" xfId="1" applyFont="1" applyFill="1" applyBorder="1" applyAlignment="1" applyProtection="1">
      <alignment vertical="center"/>
      <protection locked="0"/>
    </xf>
    <xf numFmtId="0" fontId="8" fillId="0" borderId="25" xfId="0" applyFont="1" applyBorder="1" applyAlignment="1">
      <alignment horizontal="right" vertical="center"/>
    </xf>
    <xf numFmtId="10" fontId="8" fillId="0" borderId="21" xfId="205" applyNumberFormat="1" applyFont="1" applyFill="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28"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8" fillId="0" borderId="0" xfId="0" applyFont="1"/>
    <xf numFmtId="0" fontId="8" fillId="0" borderId="0" xfId="0" applyFont="1" applyAlignment="1">
      <alignment vertical="center"/>
    </xf>
    <xf numFmtId="38" fontId="8" fillId="0" borderId="11" xfId="1" applyFont="1" applyFill="1" applyBorder="1" applyAlignment="1" applyProtection="1">
      <alignment vertical="center"/>
    </xf>
    <xf numFmtId="0" fontId="8" fillId="0" borderId="69" xfId="0" applyFont="1" applyBorder="1" applyAlignment="1">
      <alignment horizontal="left" vertical="center" indent="2"/>
    </xf>
    <xf numFmtId="0" fontId="8" fillId="0" borderId="71" xfId="0" applyFont="1" applyBorder="1" applyAlignment="1" applyProtection="1">
      <alignment vertical="center"/>
      <protection locked="0"/>
    </xf>
    <xf numFmtId="0" fontId="8" fillId="0" borderId="72" xfId="0" applyFont="1" applyBorder="1" applyAlignment="1">
      <alignment vertical="center"/>
    </xf>
    <xf numFmtId="38" fontId="8" fillId="0" borderId="73" xfId="1" applyFont="1" applyFill="1" applyBorder="1" applyAlignment="1" applyProtection="1">
      <alignment vertical="center"/>
      <protection locked="0"/>
    </xf>
    <xf numFmtId="0" fontId="8" fillId="0" borderId="74" xfId="0" applyFont="1" applyBorder="1" applyAlignment="1" applyProtection="1">
      <alignment vertical="center"/>
      <protection locked="0"/>
    </xf>
    <xf numFmtId="0" fontId="8" fillId="4" borderId="35" xfId="0" applyFont="1" applyFill="1" applyBorder="1" applyAlignment="1">
      <alignment vertical="center"/>
    </xf>
    <xf numFmtId="38" fontId="8" fillId="4" borderId="36" xfId="1" applyFont="1" applyFill="1" applyBorder="1" applyAlignment="1" applyProtection="1">
      <alignment vertical="center" shrinkToFit="1"/>
    </xf>
    <xf numFmtId="38" fontId="8" fillId="61" borderId="22" xfId="1" applyFont="1" applyFill="1" applyBorder="1" applyAlignment="1" applyProtection="1">
      <alignment vertical="center" shrinkToFit="1"/>
    </xf>
    <xf numFmtId="0" fontId="8" fillId="0" borderId="38" xfId="0" applyFont="1" applyBorder="1" applyAlignment="1">
      <alignment vertical="center"/>
    </xf>
    <xf numFmtId="38" fontId="8" fillId="61" borderId="39" xfId="1" applyFont="1" applyFill="1" applyBorder="1" applyAlignment="1" applyProtection="1">
      <alignment vertical="center"/>
      <protection locked="0"/>
    </xf>
    <xf numFmtId="0" fontId="8" fillId="0" borderId="40" xfId="0" applyFont="1" applyBorder="1" applyAlignment="1" applyProtection="1">
      <alignment vertical="center"/>
      <protection locked="0"/>
    </xf>
    <xf numFmtId="0" fontId="8" fillId="0" borderId="60" xfId="0" applyFont="1" applyBorder="1" applyAlignment="1">
      <alignment vertical="center"/>
    </xf>
    <xf numFmtId="38" fontId="8" fillId="0" borderId="7" xfId="1" applyFont="1" applyFill="1" applyBorder="1" applyAlignment="1" applyProtection="1">
      <alignment vertical="center"/>
      <protection locked="0"/>
    </xf>
    <xf numFmtId="0" fontId="8" fillId="0" borderId="61" xfId="0" applyFont="1" applyBorder="1" applyAlignment="1" applyProtection="1">
      <alignment vertical="center"/>
      <protection locked="0"/>
    </xf>
    <xf numFmtId="0" fontId="8" fillId="4" borderId="29" xfId="0" applyFont="1" applyFill="1" applyBorder="1" applyAlignment="1">
      <alignment horizontal="left" vertical="center"/>
    </xf>
    <xf numFmtId="38" fontId="8" fillId="4" borderId="30" xfId="0" applyNumberFormat="1" applyFont="1" applyFill="1" applyBorder="1" applyAlignment="1">
      <alignment vertical="center"/>
    </xf>
    <xf numFmtId="0" fontId="12" fillId="62" borderId="0" xfId="0" applyFont="1" applyFill="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100" fillId="0" borderId="0" xfId="0" applyFont="1" applyAlignment="1" applyProtection="1">
      <alignment vertical="center"/>
      <protection locked="0"/>
    </xf>
    <xf numFmtId="0" fontId="20" fillId="62" borderId="0" xfId="0" applyFont="1" applyFill="1"/>
    <xf numFmtId="181" fontId="8" fillId="0" borderId="9" xfId="1" applyNumberFormat="1" applyFont="1" applyFill="1" applyBorder="1" applyAlignment="1" applyProtection="1">
      <alignment vertical="center"/>
    </xf>
    <xf numFmtId="57" fontId="22" fillId="62" borderId="7" xfId="0" applyNumberFormat="1" applyFont="1" applyFill="1" applyBorder="1" applyAlignment="1" applyProtection="1">
      <alignment vertical="center" shrinkToFit="1"/>
      <protection locked="0"/>
    </xf>
    <xf numFmtId="0" fontId="8" fillId="0" borderId="11" xfId="0" applyFont="1" applyBorder="1" applyAlignment="1">
      <alignment vertical="center" wrapText="1"/>
    </xf>
    <xf numFmtId="0" fontId="8" fillId="0" borderId="11" xfId="0" applyFont="1" applyBorder="1" applyAlignment="1" applyProtection="1">
      <alignment vertical="center"/>
      <protection locked="0"/>
    </xf>
    <xf numFmtId="0" fontId="15" fillId="0" borderId="11" xfId="0" applyFont="1" applyBorder="1" applyAlignment="1">
      <alignment vertical="center" wrapText="1"/>
    </xf>
    <xf numFmtId="0" fontId="15" fillId="0" borderId="11" xfId="0" applyFont="1" applyBorder="1" applyAlignment="1" applyProtection="1">
      <alignment vertical="center"/>
      <protection locked="0"/>
    </xf>
    <xf numFmtId="0" fontId="9" fillId="0" borderId="0" xfId="0" applyFont="1" applyAlignment="1" applyProtection="1">
      <alignment horizontal="right" vertical="center"/>
      <protection locked="0"/>
    </xf>
    <xf numFmtId="0" fontId="8" fillId="0" borderId="0" xfId="0" applyFont="1" applyAlignment="1">
      <alignment horizontal="right"/>
    </xf>
    <xf numFmtId="180" fontId="8" fillId="0" borderId="0" xfId="0" applyNumberFormat="1" applyFont="1" applyAlignment="1" applyProtection="1">
      <alignment horizontal="center" vertical="center"/>
      <protection locked="0"/>
    </xf>
    <xf numFmtId="0" fontId="0" fillId="0" borderId="0" xfId="0" applyAlignment="1" applyProtection="1">
      <alignment wrapText="1"/>
      <protection locked="0"/>
    </xf>
    <xf numFmtId="38" fontId="15" fillId="60" borderId="11" xfId="1" applyFont="1" applyFill="1" applyBorder="1" applyAlignment="1" applyProtection="1">
      <alignment vertical="center"/>
    </xf>
    <xf numFmtId="38" fontId="8" fillId="60" borderId="11" xfId="1" applyFont="1" applyFill="1" applyBorder="1" applyAlignment="1" applyProtection="1">
      <alignment vertical="center"/>
    </xf>
    <xf numFmtId="0" fontId="8" fillId="60" borderId="11" xfId="0" applyFont="1" applyFill="1" applyBorder="1" applyAlignment="1">
      <alignment vertical="center" wrapText="1"/>
    </xf>
    <xf numFmtId="185" fontId="8" fillId="60" borderId="11" xfId="1" applyNumberFormat="1" applyFont="1" applyFill="1" applyBorder="1" applyAlignment="1" applyProtection="1">
      <alignment vertical="center"/>
    </xf>
    <xf numFmtId="0" fontId="8" fillId="60" borderId="65" xfId="0" applyFont="1" applyFill="1" applyBorder="1" applyAlignment="1">
      <alignment horizontal="right" vertical="center"/>
    </xf>
    <xf numFmtId="10" fontId="8" fillId="60" borderId="41" xfId="205" applyNumberFormat="1" applyFont="1" applyFill="1" applyBorder="1" applyAlignment="1" applyProtection="1">
      <alignment vertical="center"/>
      <protection locked="0"/>
    </xf>
    <xf numFmtId="0" fontId="8" fillId="2" borderId="65" xfId="0" applyFont="1" applyFill="1" applyBorder="1" applyAlignment="1">
      <alignment horizontal="right" vertical="center"/>
    </xf>
    <xf numFmtId="10" fontId="8" fillId="2" borderId="41" xfId="205" applyNumberFormat="1" applyFont="1" applyFill="1" applyBorder="1" applyAlignment="1" applyProtection="1">
      <alignment vertical="center"/>
      <protection locked="0"/>
    </xf>
    <xf numFmtId="38" fontId="15" fillId="60" borderId="2" xfId="1" applyFont="1" applyFill="1" applyBorder="1" applyAlignment="1" applyProtection="1">
      <alignment vertical="center"/>
    </xf>
    <xf numFmtId="38" fontId="15" fillId="0" borderId="0" xfId="1" applyFont="1" applyBorder="1" applyAlignment="1" applyProtection="1">
      <alignment horizontal="left" vertical="top"/>
      <protection locked="0"/>
    </xf>
    <xf numFmtId="38" fontId="16" fillId="0" borderId="0" xfId="1" applyFont="1" applyBorder="1" applyAlignment="1" applyProtection="1">
      <alignment horizontal="left"/>
      <protection locked="0"/>
    </xf>
    <xf numFmtId="38" fontId="6" fillId="0" borderId="0" xfId="1" applyFont="1" applyAlignment="1" applyProtection="1">
      <alignment vertical="center"/>
      <protection locked="0"/>
    </xf>
    <xf numFmtId="38" fontId="0" fillId="0" borderId="0" xfId="1" applyFont="1"/>
    <xf numFmtId="38" fontId="21" fillId="0" borderId="0" xfId="1" applyFont="1" applyAlignment="1" applyProtection="1">
      <alignment vertical="center"/>
    </xf>
    <xf numFmtId="38" fontId="6" fillId="0" borderId="0" xfId="1" applyFont="1" applyBorder="1" applyAlignment="1" applyProtection="1">
      <alignment vertical="center"/>
      <protection locked="0"/>
    </xf>
    <xf numFmtId="38" fontId="0" fillId="0" borderId="0" xfId="1" applyFont="1" applyBorder="1"/>
    <xf numFmtId="38" fontId="21" fillId="0" borderId="0" xfId="1" applyFont="1" applyBorder="1" applyAlignment="1" applyProtection="1">
      <alignment vertical="center"/>
    </xf>
    <xf numFmtId="38" fontId="17" fillId="0" borderId="0" xfId="1" applyFont="1" applyBorder="1" applyAlignment="1" applyProtection="1">
      <alignment horizontal="center" vertical="center"/>
      <protection locked="0"/>
    </xf>
    <xf numFmtId="38" fontId="17" fillId="0" borderId="0" xfId="1" applyFont="1" applyBorder="1" applyAlignment="1" applyProtection="1">
      <alignment vertical="center"/>
      <protection locked="0"/>
    </xf>
    <xf numFmtId="38" fontId="8" fillId="0" borderId="0" xfId="1" applyFont="1" applyBorder="1" applyAlignment="1" applyProtection="1">
      <alignment horizontal="right" vertical="center"/>
      <protection locked="0"/>
    </xf>
    <xf numFmtId="38" fontId="15" fillId="0" borderId="0" xfId="1" applyFont="1" applyBorder="1" applyAlignment="1" applyProtection="1">
      <alignment horizontal="left"/>
      <protection locked="0"/>
    </xf>
    <xf numFmtId="38" fontId="8" fillId="0" borderId="0" xfId="1" applyFont="1" applyAlignment="1" applyProtection="1">
      <alignment horizontal="left" vertical="center"/>
    </xf>
    <xf numFmtId="38" fontId="8" fillId="0" borderId="0" xfId="1" applyFont="1" applyBorder="1" applyAlignment="1" applyProtection="1">
      <alignment horizontal="left" vertical="center"/>
    </xf>
    <xf numFmtId="38" fontId="9" fillId="0" borderId="1" xfId="1" applyFont="1" applyBorder="1" applyAlignment="1" applyProtection="1">
      <alignment vertical="center"/>
    </xf>
    <xf numFmtId="38" fontId="9" fillId="0" borderId="2" xfId="1" applyFont="1" applyBorder="1" applyAlignment="1" applyProtection="1">
      <alignment horizontal="right" vertical="center"/>
    </xf>
    <xf numFmtId="38" fontId="8" fillId="0" borderId="1" xfId="1" applyFont="1" applyBorder="1" applyAlignment="1" applyProtection="1">
      <alignment vertical="center"/>
      <protection locked="0"/>
    </xf>
    <xf numFmtId="38" fontId="8" fillId="0" borderId="5" xfId="1" applyFont="1" applyBorder="1" applyAlignment="1" applyProtection="1">
      <alignment vertical="center"/>
      <protection locked="0"/>
    </xf>
    <xf numFmtId="38" fontId="14" fillId="0" borderId="6" xfId="1" applyFont="1" applyBorder="1" applyAlignment="1" applyProtection="1">
      <alignment vertical="center"/>
    </xf>
    <xf numFmtId="38" fontId="8" fillId="0" borderId="14" xfId="1" applyFont="1" applyFill="1" applyBorder="1" applyAlignment="1" applyProtection="1">
      <alignment vertical="center" shrinkToFit="1"/>
    </xf>
    <xf numFmtId="38" fontId="9" fillId="0" borderId="14" xfId="1" applyFont="1" applyBorder="1" applyAlignment="1">
      <alignment vertical="center" shrinkToFit="1"/>
    </xf>
    <xf numFmtId="38" fontId="8" fillId="0" borderId="6" xfId="1" quotePrefix="1" applyFont="1" applyBorder="1" applyAlignment="1" applyProtection="1">
      <alignment vertical="center" shrinkToFit="1"/>
      <protection locked="0"/>
    </xf>
    <xf numFmtId="38" fontId="8" fillId="63" borderId="14" xfId="1" applyFont="1" applyFill="1" applyBorder="1" applyAlignment="1" applyProtection="1">
      <alignment horizontal="center" vertical="center" shrinkToFit="1"/>
    </xf>
    <xf numFmtId="38" fontId="9" fillId="63" borderId="14" xfId="1" applyFont="1" applyFill="1" applyBorder="1" applyAlignment="1">
      <alignment horizontal="center" vertical="center" shrinkToFit="1"/>
    </xf>
    <xf numFmtId="38" fontId="8" fillId="63" borderId="13" xfId="1" applyFont="1" applyFill="1" applyBorder="1" applyAlignment="1" applyProtection="1">
      <alignment horizontal="center" vertical="center" shrinkToFit="1"/>
    </xf>
    <xf numFmtId="38" fontId="17" fillId="0" borderId="6" xfId="1" applyFont="1" applyBorder="1" applyAlignment="1" applyProtection="1">
      <alignment vertical="center"/>
    </xf>
    <xf numFmtId="38" fontId="8" fillId="0" borderId="6" xfId="1" applyFont="1" applyBorder="1" applyAlignment="1" applyProtection="1">
      <alignment vertical="center" shrinkToFit="1"/>
      <protection locked="0"/>
    </xf>
    <xf numFmtId="38" fontId="8" fillId="0" borderId="14" xfId="1" applyFont="1" applyFill="1" applyBorder="1" applyAlignment="1" applyProtection="1">
      <alignment horizontal="center" vertical="center" shrinkToFit="1"/>
    </xf>
    <xf numFmtId="38" fontId="8" fillId="0" borderId="6" xfId="1" applyFont="1" applyBorder="1" applyAlignment="1" applyProtection="1">
      <alignment vertical="center"/>
    </xf>
    <xf numFmtId="38" fontId="8" fillId="0" borderId="7" xfId="1" applyFont="1" applyBorder="1" applyAlignment="1">
      <alignment vertical="center" shrinkToFit="1"/>
    </xf>
    <xf numFmtId="38" fontId="8" fillId="0" borderId="8" xfId="1" applyFont="1" applyBorder="1" applyAlignment="1" applyProtection="1">
      <alignment vertical="center"/>
      <protection locked="0"/>
    </xf>
    <xf numFmtId="38" fontId="8" fillId="0" borderId="12" xfId="1" applyFont="1" applyBorder="1" applyAlignment="1" applyProtection="1">
      <alignment vertical="center"/>
      <protection locked="0"/>
    </xf>
    <xf numFmtId="38" fontId="8" fillId="0" borderId="1" xfId="1" applyFont="1" applyBorder="1" applyAlignment="1" applyProtection="1">
      <alignment vertical="center"/>
    </xf>
    <xf numFmtId="38" fontId="8" fillId="0" borderId="2" xfId="1" applyFont="1" applyBorder="1" applyAlignment="1">
      <alignment vertical="center" shrinkToFit="1"/>
    </xf>
    <xf numFmtId="38" fontId="17" fillId="0" borderId="8" xfId="1" applyFont="1" applyBorder="1" applyAlignment="1" applyProtection="1">
      <alignment horizontal="center" vertical="center"/>
    </xf>
    <xf numFmtId="38" fontId="8" fillId="0" borderId="17" xfId="1" applyFont="1" applyBorder="1" applyAlignment="1" applyProtection="1">
      <alignment vertical="center" shrinkToFit="1"/>
    </xf>
    <xf numFmtId="38" fontId="9" fillId="63" borderId="20" xfId="1" applyFont="1" applyFill="1" applyBorder="1" applyAlignment="1">
      <alignment horizontal="center" vertical="center" shrinkToFit="1"/>
    </xf>
    <xf numFmtId="38" fontId="8" fillId="0" borderId="0" xfId="1" applyFont="1" applyAlignment="1" applyProtection="1">
      <alignment vertical="center"/>
    </xf>
    <xf numFmtId="38" fontId="8" fillId="0" borderId="0" xfId="1" applyFont="1" applyBorder="1" applyAlignment="1" applyProtection="1">
      <alignment vertical="center"/>
    </xf>
    <xf numFmtId="38" fontId="8" fillId="0" borderId="1" xfId="1" applyFont="1" applyBorder="1" applyAlignment="1" applyProtection="1">
      <alignment horizontal="center" vertical="center"/>
    </xf>
    <xf numFmtId="38" fontId="9" fillId="0" borderId="8" xfId="1" applyFont="1" applyBorder="1" applyAlignment="1" applyProtection="1">
      <alignment horizontal="centerContinuous" vertical="center"/>
    </xf>
    <xf numFmtId="38" fontId="8" fillId="0" borderId="15" xfId="1" applyFont="1" applyBorder="1" applyAlignment="1" applyProtection="1">
      <alignment vertical="center"/>
    </xf>
    <xf numFmtId="38" fontId="8" fillId="0" borderId="2" xfId="1" applyFont="1" applyBorder="1" applyAlignment="1" applyProtection="1">
      <alignment horizontal="right" vertical="center"/>
    </xf>
    <xf numFmtId="38" fontId="17" fillId="0" borderId="14" xfId="1" applyFont="1" applyBorder="1" applyAlignment="1" applyProtection="1">
      <alignment vertical="center"/>
    </xf>
    <xf numFmtId="38" fontId="8" fillId="0" borderId="6" xfId="1" applyFont="1" applyBorder="1" applyAlignment="1" applyProtection="1">
      <alignment vertical="center"/>
      <protection locked="0"/>
    </xf>
    <xf numFmtId="38" fontId="8" fillId="0" borderId="13" xfId="1" applyFont="1" applyBorder="1" applyAlignment="1" applyProtection="1">
      <alignment vertical="center"/>
      <protection locked="0"/>
    </xf>
    <xf numFmtId="38" fontId="8" fillId="0" borderId="14" xfId="1" applyFont="1" applyBorder="1" applyAlignment="1" applyProtection="1">
      <alignment horizontal="left" vertical="center" indent="1"/>
    </xf>
    <xf numFmtId="38" fontId="8" fillId="0" borderId="6" xfId="1" applyFont="1" applyBorder="1" applyAlignment="1" applyProtection="1">
      <alignment vertical="center" shrinkToFit="1"/>
    </xf>
    <xf numFmtId="38" fontId="8" fillId="0" borderId="6" xfId="1" quotePrefix="1" applyFont="1" applyBorder="1" applyAlignment="1" applyProtection="1">
      <alignment vertical="top" wrapText="1" shrinkToFit="1"/>
      <protection locked="0"/>
    </xf>
    <xf numFmtId="38" fontId="8" fillId="0" borderId="13" xfId="1" quotePrefix="1" applyFont="1" applyBorder="1" applyAlignment="1" applyProtection="1">
      <alignment vertical="top" wrapText="1" shrinkToFit="1"/>
      <protection locked="0"/>
    </xf>
    <xf numFmtId="38" fontId="17" fillId="0" borderId="19" xfId="1" applyFont="1" applyBorder="1" applyAlignment="1" applyProtection="1">
      <alignment vertical="center" wrapText="1"/>
    </xf>
    <xf numFmtId="38" fontId="0" fillId="0" borderId="19" xfId="1" applyFont="1" applyBorder="1" applyAlignment="1" applyProtection="1">
      <alignment vertical="top" wrapText="1"/>
      <protection locked="0"/>
    </xf>
    <xf numFmtId="38" fontId="8" fillId="0" borderId="14" xfId="1" applyFont="1" applyBorder="1" applyAlignment="1" applyProtection="1">
      <alignment vertical="center" shrinkToFit="1"/>
      <protection locked="0"/>
    </xf>
    <xf numFmtId="38" fontId="9" fillId="0" borderId="14" xfId="1" applyFont="1" applyBorder="1" applyAlignment="1" applyProtection="1">
      <alignment vertical="center" shrinkToFit="1"/>
      <protection locked="0"/>
    </xf>
    <xf numFmtId="38" fontId="9" fillId="0" borderId="62" xfId="1" applyFont="1" applyBorder="1" applyAlignment="1" applyProtection="1">
      <alignment vertical="center" shrinkToFit="1"/>
      <protection locked="0"/>
    </xf>
    <xf numFmtId="38" fontId="50" fillId="0" borderId="19" xfId="1" applyFont="1" applyBorder="1" applyAlignment="1" applyProtection="1">
      <alignment vertical="top" wrapText="1"/>
      <protection locked="0"/>
    </xf>
    <xf numFmtId="38" fontId="17" fillId="0" borderId="14" xfId="1" applyFont="1" applyBorder="1" applyAlignment="1" applyProtection="1">
      <alignment vertical="center"/>
      <protection locked="0"/>
    </xf>
    <xf numFmtId="38" fontId="8" fillId="0" borderId="14" xfId="1" applyFont="1" applyBorder="1" applyAlignment="1" applyProtection="1">
      <alignment vertical="center"/>
      <protection locked="0"/>
    </xf>
    <xf numFmtId="38" fontId="8" fillId="0" borderId="20" xfId="1" applyFont="1" applyBorder="1" applyAlignment="1" applyProtection="1">
      <alignment vertical="center" shrinkToFit="1"/>
      <protection locked="0"/>
    </xf>
    <xf numFmtId="38" fontId="9" fillId="0" borderId="20" xfId="1" applyFont="1" applyBorder="1" applyAlignment="1" applyProtection="1">
      <alignment vertical="center" shrinkToFit="1"/>
      <protection locked="0"/>
    </xf>
    <xf numFmtId="38" fontId="8" fillId="0" borderId="15" xfId="1" applyFont="1" applyBorder="1" applyAlignment="1" applyProtection="1">
      <alignment vertical="center"/>
      <protection locked="0"/>
    </xf>
    <xf numFmtId="38" fontId="17" fillId="0" borderId="18" xfId="1" applyFont="1" applyBorder="1" applyAlignment="1" applyProtection="1">
      <alignment horizontal="center" vertical="center"/>
    </xf>
    <xf numFmtId="38" fontId="8" fillId="0" borderId="20" xfId="1" applyFont="1" applyBorder="1" applyAlignment="1" applyProtection="1">
      <alignment vertical="center" shrinkToFit="1"/>
    </xf>
    <xf numFmtId="38" fontId="9" fillId="63" borderId="17" xfId="1" applyFont="1" applyFill="1" applyBorder="1" applyAlignment="1">
      <alignment horizontal="center" vertical="center" shrinkToFit="1"/>
    </xf>
    <xf numFmtId="38" fontId="8" fillId="0" borderId="0" xfId="1" applyFont="1" applyFill="1" applyBorder="1" applyAlignment="1" applyProtection="1">
      <alignment vertical="top" wrapText="1"/>
      <protection locked="0"/>
    </xf>
    <xf numFmtId="38" fontId="8" fillId="0" borderId="0" xfId="1" applyFont="1" applyAlignment="1" applyProtection="1">
      <alignment horizontal="center" vertical="center"/>
      <protection locked="0"/>
    </xf>
    <xf numFmtId="38" fontId="18" fillId="0" borderId="0" xfId="1" applyFont="1" applyBorder="1" applyAlignment="1" applyProtection="1">
      <alignment horizontal="center" vertical="center"/>
      <protection locked="0"/>
    </xf>
    <xf numFmtId="38" fontId="18" fillId="0" borderId="0" xfId="1" applyFont="1" applyBorder="1" applyAlignment="1" applyProtection="1">
      <alignment vertical="center"/>
      <protection locked="0"/>
    </xf>
    <xf numFmtId="38" fontId="14" fillId="0" borderId="0" xfId="1" applyFont="1" applyBorder="1" applyAlignment="1" applyProtection="1">
      <alignment horizontal="center" vertical="center"/>
      <protection locked="0"/>
    </xf>
    <xf numFmtId="38" fontId="14" fillId="0" borderId="0" xfId="1" applyFont="1" applyBorder="1" applyAlignment="1" applyProtection="1">
      <alignment vertical="center"/>
      <protection locked="0"/>
    </xf>
    <xf numFmtId="38" fontId="16" fillId="0" borderId="0" xfId="1" applyFont="1" applyBorder="1" applyAlignment="1" applyProtection="1">
      <alignment horizontal="left" vertical="top"/>
      <protection locked="0"/>
    </xf>
    <xf numFmtId="38" fontId="9" fillId="0" borderId="0" xfId="1" applyFont="1" applyBorder="1" applyAlignment="1" applyProtection="1">
      <alignment horizontal="center" vertical="center"/>
      <protection locked="0"/>
    </xf>
    <xf numFmtId="186" fontId="8" fillId="0" borderId="0" xfId="1" applyNumberFormat="1" applyFont="1" applyBorder="1" applyAlignment="1" applyProtection="1">
      <alignment vertical="center"/>
      <protection locked="0"/>
    </xf>
    <xf numFmtId="186" fontId="8" fillId="0" borderId="0" xfId="1" applyNumberFormat="1" applyFont="1" applyAlignment="1" applyProtection="1">
      <alignment vertical="center"/>
      <protection locked="0"/>
    </xf>
    <xf numFmtId="186" fontId="17" fillId="0" borderId="0" xfId="1" applyNumberFormat="1" applyFont="1" applyBorder="1" applyAlignment="1" applyProtection="1">
      <alignment vertical="center"/>
      <protection locked="0"/>
    </xf>
    <xf numFmtId="186" fontId="9" fillId="0" borderId="2" xfId="1" applyNumberFormat="1" applyFont="1" applyBorder="1" applyAlignment="1" applyProtection="1">
      <alignment horizontal="right" vertical="center"/>
    </xf>
    <xf numFmtId="186" fontId="8" fillId="0" borderId="2" xfId="1" applyNumberFormat="1" applyFont="1" applyBorder="1" applyAlignment="1" applyProtection="1">
      <alignment horizontal="right" vertical="center"/>
    </xf>
    <xf numFmtId="186" fontId="8" fillId="0" borderId="0" xfId="1" applyNumberFormat="1" applyFont="1" applyFill="1" applyBorder="1" applyAlignment="1" applyProtection="1">
      <alignment vertical="top" wrapText="1"/>
      <protection locked="0"/>
    </xf>
    <xf numFmtId="186" fontId="18" fillId="0" borderId="0" xfId="1" applyNumberFormat="1" applyFont="1" applyBorder="1" applyAlignment="1" applyProtection="1">
      <alignment vertical="center"/>
      <protection locked="0"/>
    </xf>
    <xf numFmtId="186" fontId="9" fillId="0" borderId="0" xfId="1" applyNumberFormat="1" applyFont="1" applyBorder="1" applyAlignment="1" applyProtection="1">
      <alignment vertical="center"/>
      <protection locked="0"/>
    </xf>
    <xf numFmtId="186" fontId="8" fillId="0" borderId="0" xfId="1" applyNumberFormat="1" applyFont="1" applyAlignment="1" applyProtection="1">
      <alignment horizontal="center" vertical="center"/>
      <protection locked="0"/>
    </xf>
    <xf numFmtId="186" fontId="0" fillId="0" borderId="0" xfId="1" applyNumberFormat="1" applyFont="1" applyAlignment="1" applyProtection="1">
      <alignment vertical="center"/>
      <protection locked="0"/>
    </xf>
    <xf numFmtId="0" fontId="8" fillId="59" borderId="60" xfId="0" applyFont="1" applyFill="1" applyBorder="1" applyAlignment="1">
      <alignment horizontal="right" vertical="center"/>
    </xf>
    <xf numFmtId="10" fontId="8" fillId="59" borderId="7" xfId="205" applyNumberFormat="1" applyFont="1" applyFill="1" applyBorder="1" applyAlignment="1" applyProtection="1">
      <alignment horizontal="center" vertical="center" shrinkToFit="1"/>
      <protection locked="0"/>
    </xf>
    <xf numFmtId="186" fontId="8" fillId="0" borderId="0" xfId="1" applyNumberFormat="1" applyFont="1" applyAlignment="1" applyProtection="1">
      <alignment horizontal="right" vertical="center"/>
      <protection locked="0"/>
    </xf>
    <xf numFmtId="186" fontId="8" fillId="0" borderId="0" xfId="1" applyNumberFormat="1" applyFont="1" applyBorder="1" applyAlignment="1" applyProtection="1">
      <alignment horizontal="right" vertical="center"/>
      <protection locked="0"/>
    </xf>
    <xf numFmtId="186" fontId="8" fillId="0" borderId="5" xfId="1" applyNumberFormat="1" applyFont="1" applyBorder="1" applyAlignment="1" applyProtection="1">
      <alignment horizontal="center" vertical="center"/>
    </xf>
    <xf numFmtId="186" fontId="9" fillId="0" borderId="12" xfId="1" applyNumberFormat="1" applyFont="1" applyBorder="1" applyAlignment="1" applyProtection="1">
      <alignment horizontal="centerContinuous" vertical="center"/>
    </xf>
    <xf numFmtId="38" fontId="8" fillId="0" borderId="28" xfId="1" applyFont="1" applyFill="1" applyBorder="1" applyAlignment="1" applyProtection="1">
      <alignment vertical="center"/>
      <protection locked="0"/>
    </xf>
    <xf numFmtId="38" fontId="15" fillId="0" borderId="0" xfId="1" applyFont="1"/>
    <xf numFmtId="38" fontId="15" fillId="0" borderId="28" xfId="1" applyFont="1" applyFill="1" applyBorder="1" applyAlignment="1" applyProtection="1">
      <alignment vertical="center"/>
      <protection locked="0"/>
    </xf>
    <xf numFmtId="38" fontId="15" fillId="0" borderId="77" xfId="1" applyFont="1" applyFill="1" applyBorder="1" applyAlignment="1" applyProtection="1">
      <alignment vertical="center" shrinkToFit="1"/>
      <protection locked="0"/>
    </xf>
    <xf numFmtId="0" fontId="8" fillId="64" borderId="11" xfId="0" applyFont="1" applyFill="1" applyBorder="1" applyAlignment="1">
      <alignment vertical="center" wrapText="1"/>
    </xf>
    <xf numFmtId="0" fontId="8" fillId="64" borderId="27" xfId="0" applyFont="1" applyFill="1" applyBorder="1" applyAlignment="1">
      <alignment horizontal="left" vertical="center"/>
    </xf>
    <xf numFmtId="38" fontId="8" fillId="64" borderId="11" xfId="1" applyFont="1" applyFill="1" applyBorder="1" applyAlignment="1" applyProtection="1">
      <alignment vertical="center" shrinkToFit="1"/>
    </xf>
    <xf numFmtId="0" fontId="8" fillId="64" borderId="29" xfId="0" applyFont="1" applyFill="1" applyBorder="1" applyAlignment="1">
      <alignment horizontal="left" vertical="center"/>
    </xf>
    <xf numFmtId="38" fontId="8" fillId="64" borderId="30" xfId="0" applyNumberFormat="1" applyFont="1" applyFill="1" applyBorder="1" applyAlignment="1">
      <alignment vertical="center"/>
    </xf>
    <xf numFmtId="0" fontId="8" fillId="64" borderId="35" xfId="0" applyFont="1" applyFill="1" applyBorder="1" applyAlignment="1">
      <alignment vertical="center"/>
    </xf>
    <xf numFmtId="38" fontId="8" fillId="64" borderId="36" xfId="1" applyFont="1" applyFill="1" applyBorder="1" applyAlignment="1">
      <alignment vertical="center" shrinkToFit="1"/>
    </xf>
    <xf numFmtId="0" fontId="8" fillId="64" borderId="29" xfId="0" applyFont="1" applyFill="1" applyBorder="1" applyAlignment="1">
      <alignment vertical="center"/>
    </xf>
    <xf numFmtId="38" fontId="8" fillId="64" borderId="30" xfId="1" applyFont="1" applyFill="1" applyBorder="1" applyAlignment="1">
      <alignment vertical="center" shrinkToFit="1"/>
    </xf>
    <xf numFmtId="10" fontId="15" fillId="59" borderId="7" xfId="205" applyNumberFormat="1" applyFont="1" applyFill="1" applyBorder="1" applyAlignment="1" applyProtection="1">
      <alignment vertical="center"/>
      <protection locked="0"/>
    </xf>
    <xf numFmtId="38" fontId="8" fillId="0" borderId="27" xfId="1" applyFont="1" applyFill="1" applyBorder="1" applyAlignment="1" applyProtection="1">
      <alignment horizontal="left" vertical="center"/>
    </xf>
    <xf numFmtId="38" fontId="8" fillId="0" borderId="16" xfId="1" applyFont="1" applyFill="1" applyBorder="1" applyAlignment="1" applyProtection="1">
      <alignment horizontal="right" vertical="center"/>
    </xf>
    <xf numFmtId="38" fontId="15" fillId="0" borderId="27" xfId="1" applyFont="1" applyFill="1" applyBorder="1" applyAlignment="1" applyProtection="1">
      <alignment horizontal="left" vertical="center"/>
    </xf>
    <xf numFmtId="38" fontId="15" fillId="0" borderId="78" xfId="1" applyFont="1" applyFill="1" applyBorder="1" applyAlignment="1" applyProtection="1">
      <alignment vertical="center" shrinkToFit="1"/>
      <protection locked="0"/>
    </xf>
    <xf numFmtId="38" fontId="15" fillId="3" borderId="79" xfId="1" applyFont="1" applyFill="1" applyBorder="1" applyAlignment="1" applyProtection="1">
      <alignment vertical="center" shrinkToFit="1"/>
      <protection locked="0"/>
    </xf>
    <xf numFmtId="38" fontId="15" fillId="65" borderId="11" xfId="1" applyFont="1" applyFill="1" applyBorder="1" applyAlignment="1" applyProtection="1">
      <alignment vertical="center"/>
    </xf>
    <xf numFmtId="0" fontId="99" fillId="0" borderId="0" xfId="0" applyFont="1" applyAlignment="1">
      <alignment vertical="center"/>
    </xf>
    <xf numFmtId="0" fontId="104" fillId="0" borderId="0" xfId="0" applyFont="1" applyAlignment="1" applyProtection="1">
      <alignment horizontal="right" vertical="center"/>
      <protection locked="0"/>
    </xf>
    <xf numFmtId="182" fontId="108" fillId="0" borderId="10" xfId="0" applyNumberFormat="1" applyFont="1" applyBorder="1" applyAlignment="1">
      <alignment horizontal="right" vertical="center"/>
    </xf>
    <xf numFmtId="182" fontId="25" fillId="0" borderId="10" xfId="0" applyNumberFormat="1" applyFont="1" applyBorder="1" applyAlignment="1">
      <alignment horizontal="right" vertical="center"/>
    </xf>
    <xf numFmtId="186" fontId="8" fillId="0" borderId="5" xfId="1" applyNumberFormat="1" applyFont="1" applyBorder="1" applyAlignment="1" applyProtection="1">
      <alignment vertical="center"/>
    </xf>
    <xf numFmtId="186" fontId="9" fillId="0" borderId="14" xfId="1" applyNumberFormat="1" applyFont="1" applyBorder="1" applyAlignment="1" applyProtection="1">
      <alignment vertical="center" shrinkToFit="1"/>
    </xf>
    <xf numFmtId="38" fontId="8" fillId="0" borderId="6" xfId="1" quotePrefix="1" applyFont="1" applyBorder="1" applyAlignment="1" applyProtection="1">
      <alignment vertical="center" shrinkToFit="1"/>
    </xf>
    <xf numFmtId="186" fontId="8" fillId="0" borderId="13" xfId="1" applyNumberFormat="1" applyFont="1" applyBorder="1" applyAlignment="1" applyProtection="1">
      <alignment vertical="center" shrinkToFit="1"/>
    </xf>
    <xf numFmtId="186" fontId="8" fillId="0" borderId="6" xfId="0" applyNumberFormat="1" applyFont="1" applyBorder="1" applyAlignment="1">
      <alignment vertical="center" shrinkToFit="1"/>
    </xf>
    <xf numFmtId="186" fontId="8" fillId="0" borderId="7" xfId="1" applyNumberFormat="1" applyFont="1" applyBorder="1" applyAlignment="1" applyProtection="1">
      <alignment vertical="center" shrinkToFit="1"/>
    </xf>
    <xf numFmtId="186" fontId="8" fillId="0" borderId="6" xfId="1" applyNumberFormat="1" applyFont="1" applyBorder="1" applyAlignment="1" applyProtection="1">
      <alignment vertical="center" shrinkToFit="1"/>
    </xf>
    <xf numFmtId="38" fontId="9" fillId="0" borderId="13" xfId="1" applyFont="1" applyBorder="1" applyAlignment="1" applyProtection="1">
      <alignment vertical="center" shrinkToFit="1"/>
    </xf>
    <xf numFmtId="186" fontId="8" fillId="0" borderId="2" xfId="1" applyNumberFormat="1" applyFont="1" applyBorder="1" applyAlignment="1" applyProtection="1">
      <alignment vertical="center" shrinkToFit="1"/>
    </xf>
    <xf numFmtId="186" fontId="9" fillId="0" borderId="9" xfId="1" applyNumberFormat="1" applyFont="1" applyBorder="1" applyAlignment="1" applyProtection="1">
      <alignment vertical="center" shrinkToFit="1"/>
    </xf>
    <xf numFmtId="38" fontId="8" fillId="0" borderId="8" xfId="1" applyFont="1" applyBorder="1" applyAlignment="1" applyProtection="1">
      <alignment vertical="center"/>
    </xf>
    <xf numFmtId="186" fontId="8" fillId="0" borderId="12" xfId="1" applyNumberFormat="1" applyFont="1" applyBorder="1" applyAlignment="1" applyProtection="1">
      <alignment vertical="center"/>
    </xf>
    <xf numFmtId="186" fontId="8" fillId="0" borderId="0" xfId="1" applyNumberFormat="1" applyFont="1" applyAlignment="1" applyProtection="1">
      <alignment vertical="center"/>
    </xf>
    <xf numFmtId="186" fontId="8" fillId="0" borderId="0" xfId="1" applyNumberFormat="1" applyFont="1" applyBorder="1" applyAlignment="1" applyProtection="1">
      <alignment vertical="center"/>
    </xf>
    <xf numFmtId="186" fontId="8" fillId="0" borderId="0" xfId="1" applyNumberFormat="1" applyFont="1" applyAlignment="1" applyProtection="1">
      <alignment horizontal="right" vertical="center"/>
    </xf>
    <xf numFmtId="186" fontId="8" fillId="0" borderId="13" xfId="1" applyNumberFormat="1" applyFont="1" applyBorder="1" applyAlignment="1" applyProtection="1">
      <alignment vertical="center"/>
    </xf>
    <xf numFmtId="38" fontId="8" fillId="0" borderId="6" xfId="1" quotePrefix="1" applyFont="1" applyBorder="1" applyAlignment="1" applyProtection="1">
      <alignment vertical="top" wrapText="1" shrinkToFit="1"/>
    </xf>
    <xf numFmtId="186" fontId="8" fillId="0" borderId="13" xfId="1" quotePrefix="1" applyNumberFormat="1" applyFont="1" applyBorder="1" applyAlignment="1" applyProtection="1">
      <alignment vertical="top" wrapText="1" shrinkToFit="1"/>
    </xf>
    <xf numFmtId="38" fontId="8" fillId="0" borderId="7" xfId="1" applyFont="1" applyBorder="1" applyAlignment="1" applyProtection="1">
      <alignment vertical="center"/>
    </xf>
    <xf numFmtId="186" fontId="9" fillId="0" borderId="62" xfId="1" applyNumberFormat="1" applyFont="1" applyBorder="1" applyAlignment="1" applyProtection="1">
      <alignment vertical="center" shrinkToFit="1"/>
    </xf>
    <xf numFmtId="186" fontId="9" fillId="0" borderId="20" xfId="1" applyNumberFormat="1" applyFont="1" applyBorder="1" applyAlignment="1" applyProtection="1">
      <alignment vertical="center" shrinkToFit="1"/>
    </xf>
    <xf numFmtId="186" fontId="9" fillId="0" borderId="17" xfId="1" applyNumberFormat="1" applyFont="1" applyBorder="1" applyAlignment="1" applyProtection="1">
      <alignment vertical="center" shrinkToFit="1"/>
    </xf>
    <xf numFmtId="0" fontId="8" fillId="2" borderId="72" xfId="0" applyFont="1" applyFill="1" applyBorder="1" applyAlignment="1">
      <alignment vertical="center"/>
    </xf>
    <xf numFmtId="176" fontId="8" fillId="0" borderId="29" xfId="0" applyNumberFormat="1" applyFont="1" applyBorder="1" applyAlignment="1">
      <alignment horizontal="center" vertical="center" wrapText="1"/>
    </xf>
    <xf numFmtId="0" fontId="8" fillId="0" borderId="89" xfId="0" applyFont="1" applyBorder="1" applyAlignment="1" applyProtection="1">
      <alignment horizontal="center" vertical="center" wrapText="1"/>
      <protection locked="0"/>
    </xf>
    <xf numFmtId="38" fontId="8" fillId="2" borderId="90" xfId="1" applyFont="1" applyFill="1" applyBorder="1" applyAlignment="1" applyProtection="1">
      <alignment vertical="center" shrinkToFit="1"/>
    </xf>
    <xf numFmtId="38" fontId="8" fillId="3" borderId="91" xfId="1" applyFont="1" applyFill="1" applyBorder="1" applyAlignment="1" applyProtection="1">
      <alignment vertical="center" shrinkToFit="1"/>
    </xf>
    <xf numFmtId="38" fontId="8" fillId="0" borderId="91" xfId="1" applyFont="1" applyFill="1" applyBorder="1" applyAlignment="1" applyProtection="1">
      <alignment vertical="center"/>
      <protection locked="0"/>
    </xf>
    <xf numFmtId="38" fontId="15" fillId="0" borderId="92" xfId="1" applyFont="1" applyFill="1" applyBorder="1" applyAlignment="1" applyProtection="1">
      <alignment vertical="center" shrinkToFit="1"/>
      <protection locked="0"/>
    </xf>
    <xf numFmtId="38" fontId="8" fillId="3" borderId="93" xfId="1" applyFont="1" applyFill="1" applyBorder="1" applyAlignment="1" applyProtection="1">
      <alignment vertical="center"/>
      <protection locked="0"/>
    </xf>
    <xf numFmtId="10" fontId="8" fillId="2" borderId="94" xfId="205" applyNumberFormat="1" applyFont="1" applyFill="1" applyBorder="1" applyAlignment="1" applyProtection="1">
      <alignment vertical="center"/>
      <protection locked="0"/>
    </xf>
    <xf numFmtId="10" fontId="8" fillId="59" borderId="6" xfId="205" applyNumberFormat="1" applyFont="1" applyFill="1" applyBorder="1" applyAlignment="1" applyProtection="1">
      <alignment horizontal="center" vertical="center" shrinkToFit="1"/>
      <protection locked="0"/>
    </xf>
    <xf numFmtId="38" fontId="8" fillId="0" borderId="93" xfId="1" applyFont="1" applyFill="1" applyBorder="1" applyAlignment="1" applyProtection="1">
      <alignment vertical="center"/>
      <protection locked="0"/>
    </xf>
    <xf numFmtId="10" fontId="8" fillId="0" borderId="95" xfId="205" applyNumberFormat="1" applyFont="1" applyFill="1" applyBorder="1" applyAlignment="1" applyProtection="1">
      <alignment vertical="center"/>
      <protection locked="0"/>
    </xf>
    <xf numFmtId="38" fontId="8" fillId="64" borderId="4" xfId="1" applyFont="1" applyFill="1" applyBorder="1" applyAlignment="1" applyProtection="1">
      <alignment vertical="center" shrinkToFit="1"/>
    </xf>
    <xf numFmtId="38" fontId="8" fillId="0" borderId="4" xfId="1" applyFont="1" applyFill="1" applyBorder="1" applyAlignment="1" applyProtection="1">
      <alignment vertical="center"/>
    </xf>
    <xf numFmtId="38" fontId="8" fillId="64" borderId="89" xfId="0" applyNumberFormat="1" applyFont="1" applyFill="1" applyBorder="1" applyAlignment="1">
      <alignment vertical="center"/>
    </xf>
    <xf numFmtId="0" fontId="8" fillId="0" borderId="96" xfId="0" applyFont="1" applyBorder="1" applyAlignment="1" applyProtection="1">
      <alignment horizontal="center" vertical="center" wrapText="1"/>
      <protection locked="0"/>
    </xf>
    <xf numFmtId="38" fontId="8" fillId="2" borderId="97" xfId="1" applyFont="1" applyFill="1" applyBorder="1" applyAlignment="1" applyProtection="1">
      <alignment vertical="center" shrinkToFit="1"/>
    </xf>
    <xf numFmtId="38" fontId="8" fillId="3" borderId="77" xfId="1" applyFont="1" applyFill="1" applyBorder="1" applyAlignment="1" applyProtection="1">
      <alignment vertical="center" shrinkToFit="1"/>
    </xf>
    <xf numFmtId="38" fontId="8" fillId="0" borderId="77" xfId="1" applyFont="1" applyFill="1" applyBorder="1" applyAlignment="1" applyProtection="1">
      <alignment vertical="center"/>
      <protection locked="0"/>
    </xf>
    <xf numFmtId="38" fontId="8" fillId="3" borderId="79" xfId="1" applyFont="1" applyFill="1" applyBorder="1" applyAlignment="1" applyProtection="1">
      <alignment vertical="center"/>
      <protection locked="0"/>
    </xf>
    <xf numFmtId="10" fontId="8" fillId="2" borderId="98" xfId="205" applyNumberFormat="1" applyFont="1" applyFill="1" applyBorder="1" applyAlignment="1" applyProtection="1">
      <alignment vertical="center"/>
      <protection locked="0"/>
    </xf>
    <xf numFmtId="10" fontId="8" fillId="59" borderId="13" xfId="205" applyNumberFormat="1" applyFont="1" applyFill="1" applyBorder="1" applyAlignment="1" applyProtection="1">
      <alignment horizontal="center" vertical="center" shrinkToFit="1"/>
      <protection locked="0"/>
    </xf>
    <xf numFmtId="38" fontId="8" fillId="0" borderId="79" xfId="1" applyFont="1" applyFill="1" applyBorder="1" applyAlignment="1" applyProtection="1">
      <alignment vertical="center"/>
      <protection locked="0"/>
    </xf>
    <xf numFmtId="10" fontId="8" fillId="0" borderId="99" xfId="205" applyNumberFormat="1" applyFont="1" applyFill="1" applyBorder="1" applyAlignment="1" applyProtection="1">
      <alignment vertical="center"/>
      <protection locked="0"/>
    </xf>
    <xf numFmtId="38" fontId="8" fillId="64" borderId="16" xfId="1" applyFont="1" applyFill="1" applyBorder="1" applyAlignment="1" applyProtection="1">
      <alignment vertical="center" shrinkToFit="1"/>
    </xf>
    <xf numFmtId="38" fontId="8" fillId="0" borderId="16" xfId="1" applyFont="1" applyFill="1" applyBorder="1" applyAlignment="1" applyProtection="1">
      <alignment vertical="center"/>
    </xf>
    <xf numFmtId="38" fontId="8" fillId="64" borderId="96" xfId="0" applyNumberFormat="1" applyFont="1" applyFill="1" applyBorder="1" applyAlignment="1">
      <alignment vertical="center"/>
    </xf>
    <xf numFmtId="0" fontId="8" fillId="0" borderId="84" xfId="0" applyFont="1" applyBorder="1" applyAlignment="1" applyProtection="1">
      <alignment horizontal="center" vertical="center" wrapText="1"/>
      <protection locked="0"/>
    </xf>
    <xf numFmtId="38" fontId="8" fillId="2" borderId="100" xfId="1" applyFont="1" applyFill="1" applyBorder="1" applyAlignment="1" applyProtection="1">
      <alignment vertical="center" shrinkToFit="1"/>
    </xf>
    <xf numFmtId="38" fontId="8" fillId="3" borderId="101" xfId="1" applyFont="1" applyFill="1" applyBorder="1" applyAlignment="1" applyProtection="1">
      <alignment vertical="center" shrinkToFit="1"/>
    </xf>
    <xf numFmtId="38" fontId="8" fillId="0" borderId="101" xfId="1" applyFont="1" applyFill="1" applyBorder="1" applyAlignment="1" applyProtection="1">
      <alignment vertical="center"/>
      <protection locked="0"/>
    </xf>
    <xf numFmtId="38" fontId="15" fillId="0" borderId="101" xfId="1" applyFont="1" applyFill="1" applyBorder="1" applyAlignment="1" applyProtection="1">
      <alignment vertical="center" shrinkToFit="1"/>
      <protection locked="0"/>
    </xf>
    <xf numFmtId="38" fontId="8" fillId="3" borderId="102" xfId="1" applyFont="1" applyFill="1" applyBorder="1" applyAlignment="1" applyProtection="1">
      <alignment vertical="center"/>
      <protection locked="0"/>
    </xf>
    <xf numFmtId="10" fontId="8" fillId="2" borderId="103" xfId="205" applyNumberFormat="1" applyFont="1" applyFill="1" applyBorder="1" applyAlignment="1" applyProtection="1">
      <alignment horizontal="center" vertical="center"/>
      <protection locked="0"/>
    </xf>
    <xf numFmtId="10" fontId="109" fillId="59" borderId="104" xfId="205" applyNumberFormat="1" applyFont="1" applyFill="1" applyBorder="1" applyAlignment="1" applyProtection="1">
      <alignment horizontal="center" vertical="center" shrinkToFit="1"/>
      <protection locked="0"/>
    </xf>
    <xf numFmtId="38" fontId="8" fillId="0" borderId="102" xfId="1" applyFont="1" applyFill="1" applyBorder="1" applyAlignment="1" applyProtection="1">
      <alignment vertical="center"/>
      <protection locked="0"/>
    </xf>
    <xf numFmtId="38" fontId="8" fillId="64" borderId="106" xfId="1" applyFont="1" applyFill="1" applyBorder="1" applyAlignment="1" applyProtection="1">
      <alignment vertical="center" shrinkToFit="1"/>
    </xf>
    <xf numFmtId="38" fontId="8" fillId="0" borderId="106" xfId="1" applyFont="1" applyFill="1" applyBorder="1" applyAlignment="1" applyProtection="1">
      <alignment vertical="center"/>
    </xf>
    <xf numFmtId="38" fontId="8" fillId="64" borderId="107" xfId="0" applyNumberFormat="1" applyFont="1" applyFill="1" applyBorder="1" applyAlignment="1">
      <alignment vertical="center"/>
    </xf>
    <xf numFmtId="38" fontId="8" fillId="60" borderId="16" xfId="1" applyFont="1" applyFill="1" applyBorder="1" applyAlignment="1" applyProtection="1">
      <alignment vertical="center"/>
    </xf>
    <xf numFmtId="176" fontId="8" fillId="0" borderId="89" xfId="0" applyNumberFormat="1" applyFont="1" applyBorder="1" applyAlignment="1">
      <alignment horizontal="center" vertical="center" wrapText="1"/>
    </xf>
    <xf numFmtId="38" fontId="8" fillId="64" borderId="90" xfId="1" applyFont="1" applyFill="1" applyBorder="1" applyAlignment="1">
      <alignment vertical="center" shrinkToFit="1"/>
    </xf>
    <xf numFmtId="38" fontId="8" fillId="0" borderId="108" xfId="1" applyFont="1" applyFill="1" applyBorder="1" applyAlignment="1" applyProtection="1">
      <alignment vertical="center"/>
      <protection locked="0"/>
    </xf>
    <xf numFmtId="38" fontId="8" fillId="60" borderId="93" xfId="1" applyFont="1" applyFill="1" applyBorder="1" applyAlignment="1" applyProtection="1">
      <alignment vertical="center"/>
      <protection locked="0"/>
    </xf>
    <xf numFmtId="10" fontId="8" fillId="60" borderId="94" xfId="205" applyNumberFormat="1" applyFont="1" applyFill="1" applyBorder="1" applyAlignment="1" applyProtection="1">
      <alignment vertical="center"/>
      <protection locked="0"/>
    </xf>
    <xf numFmtId="38" fontId="8" fillId="0" borderId="109" xfId="1" applyFont="1" applyFill="1" applyBorder="1" applyAlignment="1" applyProtection="1">
      <alignment vertical="center"/>
      <protection locked="0"/>
    </xf>
    <xf numFmtId="38" fontId="8" fillId="64" borderId="89" xfId="1" applyFont="1" applyFill="1" applyBorder="1" applyAlignment="1">
      <alignment vertical="center" shrinkToFit="1"/>
    </xf>
    <xf numFmtId="176" fontId="8" fillId="0" borderId="96" xfId="0" applyNumberFormat="1" applyFont="1" applyBorder="1" applyAlignment="1">
      <alignment horizontal="center" vertical="center" wrapText="1"/>
    </xf>
    <xf numFmtId="38" fontId="8" fillId="64" borderId="97" xfId="1" applyFont="1" applyFill="1" applyBorder="1" applyAlignment="1">
      <alignment vertical="center" shrinkToFit="1"/>
    </xf>
    <xf numFmtId="38" fontId="8" fillId="0" borderId="78" xfId="1" applyFont="1" applyFill="1" applyBorder="1" applyAlignment="1" applyProtection="1">
      <alignment vertical="center"/>
      <protection locked="0"/>
    </xf>
    <xf numFmtId="38" fontId="8" fillId="60" borderId="79" xfId="1" applyFont="1" applyFill="1" applyBorder="1" applyAlignment="1" applyProtection="1">
      <alignment vertical="center"/>
      <protection locked="0"/>
    </xf>
    <xf numFmtId="10" fontId="8" fillId="60" borderId="98" xfId="205" applyNumberFormat="1" applyFont="1" applyFill="1" applyBorder="1" applyAlignment="1" applyProtection="1">
      <alignment vertical="center"/>
      <protection locked="0"/>
    </xf>
    <xf numFmtId="38" fontId="8" fillId="0" borderId="110" xfId="1" applyFont="1" applyFill="1" applyBorder="1" applyAlignment="1" applyProtection="1">
      <alignment vertical="center"/>
      <protection locked="0"/>
    </xf>
    <xf numFmtId="38" fontId="8" fillId="64" borderId="96" xfId="1" applyFont="1" applyFill="1" applyBorder="1" applyAlignment="1">
      <alignment vertical="center" shrinkToFit="1"/>
    </xf>
    <xf numFmtId="176" fontId="8" fillId="0" borderId="84" xfId="0" applyNumberFormat="1" applyFont="1" applyBorder="1" applyAlignment="1">
      <alignment horizontal="center" vertical="center" wrapText="1"/>
    </xf>
    <xf numFmtId="38" fontId="8" fillId="64" borderId="100" xfId="1" applyFont="1" applyFill="1" applyBorder="1" applyAlignment="1">
      <alignment vertical="center" shrinkToFit="1"/>
    </xf>
    <xf numFmtId="38" fontId="8" fillId="0" borderId="111" xfId="1" applyFont="1" applyFill="1" applyBorder="1" applyAlignment="1" applyProtection="1">
      <alignment vertical="center"/>
      <protection locked="0"/>
    </xf>
    <xf numFmtId="38" fontId="8" fillId="60" borderId="102" xfId="1" applyFont="1" applyFill="1" applyBorder="1" applyAlignment="1" applyProtection="1">
      <alignment vertical="center"/>
      <protection locked="0"/>
    </xf>
    <xf numFmtId="10" fontId="8" fillId="60" borderId="103" xfId="205" applyNumberFormat="1" applyFont="1" applyFill="1" applyBorder="1" applyAlignment="1" applyProtection="1">
      <alignment horizontal="center" vertical="center"/>
      <protection locked="0"/>
    </xf>
    <xf numFmtId="38" fontId="8" fillId="0" borderId="112" xfId="1" applyFont="1" applyFill="1" applyBorder="1" applyAlignment="1" applyProtection="1">
      <alignment vertical="center"/>
      <protection locked="0"/>
    </xf>
    <xf numFmtId="38" fontId="8" fillId="64" borderId="107" xfId="1" applyFont="1" applyFill="1" applyBorder="1" applyAlignment="1">
      <alignment vertical="center" shrinkToFit="1"/>
    </xf>
    <xf numFmtId="38" fontId="8" fillId="4" borderId="90" xfId="1" applyFont="1" applyFill="1" applyBorder="1" applyAlignment="1" applyProtection="1">
      <alignment vertical="center" shrinkToFit="1"/>
    </xf>
    <xf numFmtId="38" fontId="8" fillId="61" borderId="91" xfId="1" applyFont="1" applyFill="1" applyBorder="1" applyAlignment="1" applyProtection="1">
      <alignment vertical="center" shrinkToFit="1"/>
    </xf>
    <xf numFmtId="38" fontId="8" fillId="61" borderId="113" xfId="1" applyFont="1" applyFill="1" applyBorder="1" applyAlignment="1" applyProtection="1">
      <alignment vertical="center"/>
      <protection locked="0"/>
    </xf>
    <xf numFmtId="38" fontId="8" fillId="0" borderId="6" xfId="1" applyFont="1" applyFill="1" applyBorder="1" applyAlignment="1" applyProtection="1">
      <alignment vertical="center"/>
      <protection locked="0"/>
    </xf>
    <xf numFmtId="38" fontId="8" fillId="4" borderId="89" xfId="0" applyNumberFormat="1" applyFont="1" applyFill="1" applyBorder="1" applyAlignment="1">
      <alignment vertical="center"/>
    </xf>
    <xf numFmtId="38" fontId="8" fillId="4" borderId="97" xfId="1" applyFont="1" applyFill="1" applyBorder="1" applyAlignment="1" applyProtection="1">
      <alignment vertical="center" shrinkToFit="1"/>
    </xf>
    <xf numFmtId="38" fontId="8" fillId="61" borderId="77" xfId="1" applyFont="1" applyFill="1" applyBorder="1" applyAlignment="1" applyProtection="1">
      <alignment vertical="center" shrinkToFit="1"/>
    </xf>
    <xf numFmtId="38" fontId="8" fillId="61" borderId="114" xfId="1" applyFont="1" applyFill="1" applyBorder="1" applyAlignment="1" applyProtection="1">
      <alignment vertical="center"/>
      <protection locked="0"/>
    </xf>
    <xf numFmtId="38" fontId="8" fillId="0" borderId="13" xfId="1" applyFont="1" applyFill="1" applyBorder="1" applyAlignment="1" applyProtection="1">
      <alignment vertical="center"/>
      <protection locked="0"/>
    </xf>
    <xf numFmtId="38" fontId="8" fillId="4" borderId="96" xfId="0" applyNumberFormat="1" applyFont="1" applyFill="1" applyBorder="1" applyAlignment="1">
      <alignment vertical="center"/>
    </xf>
    <xf numFmtId="38" fontId="8" fillId="4" borderId="100" xfId="1" applyFont="1" applyFill="1" applyBorder="1" applyAlignment="1" applyProtection="1">
      <alignment vertical="center" shrinkToFit="1"/>
    </xf>
    <xf numFmtId="38" fontId="8" fillId="61" borderId="101" xfId="1" applyFont="1" applyFill="1" applyBorder="1" applyAlignment="1" applyProtection="1">
      <alignment vertical="center" shrinkToFit="1"/>
    </xf>
    <xf numFmtId="38" fontId="8" fillId="0" borderId="104" xfId="1" applyFont="1" applyFill="1" applyBorder="1" applyAlignment="1" applyProtection="1">
      <alignment vertical="center"/>
      <protection locked="0"/>
    </xf>
    <xf numFmtId="38" fontId="8" fillId="4" borderId="107" xfId="0" applyNumberFormat="1" applyFont="1" applyFill="1" applyBorder="1" applyAlignment="1">
      <alignment vertical="center"/>
    </xf>
    <xf numFmtId="10" fontId="8" fillId="59" borderId="104" xfId="205" applyNumberFormat="1" applyFont="1" applyFill="1" applyBorder="1" applyAlignment="1" applyProtection="1">
      <alignment horizontal="center" vertical="center" shrinkToFit="1"/>
      <protection locked="0"/>
    </xf>
    <xf numFmtId="38" fontId="8" fillId="61" borderId="115" xfId="1" applyFont="1" applyFill="1" applyBorder="1" applyAlignment="1" applyProtection="1">
      <alignment vertical="center"/>
      <protection locked="0"/>
    </xf>
    <xf numFmtId="38" fontId="8" fillId="61" borderId="77" xfId="1" applyFont="1" applyFill="1" applyBorder="1" applyAlignment="1" applyProtection="1">
      <alignment vertical="center"/>
    </xf>
    <xf numFmtId="38" fontId="8" fillId="0" borderId="77" xfId="1" applyFont="1" applyFill="1" applyBorder="1" applyAlignment="1" applyProtection="1">
      <alignment vertical="center"/>
    </xf>
    <xf numFmtId="38" fontId="8" fillId="61" borderId="114" xfId="1" applyFont="1" applyFill="1" applyBorder="1" applyAlignment="1" applyProtection="1">
      <alignment vertical="center"/>
    </xf>
    <xf numFmtId="38" fontId="8" fillId="4" borderId="96" xfId="1" applyFont="1" applyFill="1" applyBorder="1" applyAlignment="1" applyProtection="1">
      <alignment vertical="center"/>
    </xf>
    <xf numFmtId="38" fontId="8" fillId="0" borderId="77" xfId="1" applyFont="1" applyFill="1" applyBorder="1" applyAlignment="1">
      <alignment vertical="center"/>
    </xf>
    <xf numFmtId="38" fontId="8" fillId="0" borderId="78" xfId="1" applyFont="1" applyFill="1" applyBorder="1" applyAlignment="1">
      <alignment vertical="center"/>
    </xf>
    <xf numFmtId="38" fontId="8" fillId="60" borderId="79" xfId="1" applyFont="1" applyFill="1" applyBorder="1" applyAlignment="1">
      <alignment vertical="center"/>
    </xf>
    <xf numFmtId="38" fontId="8" fillId="60" borderId="98" xfId="1" applyFont="1" applyFill="1" applyBorder="1" applyAlignment="1">
      <alignment horizontal="center" vertical="center"/>
    </xf>
    <xf numFmtId="38" fontId="8" fillId="60" borderId="110" xfId="1" applyFont="1" applyFill="1" applyBorder="1" applyAlignment="1">
      <alignment vertical="center"/>
    </xf>
    <xf numFmtId="38" fontId="8" fillId="0" borderId="99" xfId="1" applyFont="1" applyFill="1" applyBorder="1" applyAlignment="1">
      <alignment horizontal="center" vertical="center"/>
    </xf>
    <xf numFmtId="38" fontId="8" fillId="64" borderId="96" xfId="1" applyFont="1" applyFill="1" applyBorder="1" applyAlignment="1">
      <alignment vertical="center"/>
    </xf>
    <xf numFmtId="38" fontId="8" fillId="3" borderId="77" xfId="1" applyFont="1" applyFill="1" applyBorder="1" applyAlignment="1" applyProtection="1">
      <alignment vertical="center"/>
    </xf>
    <xf numFmtId="38" fontId="8" fillId="3" borderId="79" xfId="1" applyFont="1" applyFill="1" applyBorder="1" applyAlignment="1" applyProtection="1">
      <alignment vertical="center"/>
    </xf>
    <xf numFmtId="38" fontId="8" fillId="2" borderId="98" xfId="1" applyFont="1" applyFill="1" applyBorder="1" applyAlignment="1" applyProtection="1">
      <alignment horizontal="center" vertical="center"/>
    </xf>
    <xf numFmtId="38" fontId="8" fillId="0" borderId="99" xfId="1" applyFont="1" applyFill="1" applyBorder="1" applyAlignment="1" applyProtection="1">
      <alignment horizontal="center" vertical="center"/>
    </xf>
    <xf numFmtId="38" fontId="8" fillId="64" borderId="16" xfId="1" applyFont="1" applyFill="1" applyBorder="1" applyAlignment="1" applyProtection="1">
      <alignment vertical="center"/>
    </xf>
    <xf numFmtId="38" fontId="8" fillId="64" borderId="96" xfId="1" applyFont="1" applyFill="1" applyBorder="1" applyAlignment="1" applyProtection="1">
      <alignment vertical="center"/>
    </xf>
    <xf numFmtId="38" fontId="15" fillId="0" borderId="120" xfId="1" applyFont="1" applyFill="1" applyBorder="1" applyAlignment="1" applyProtection="1">
      <alignment horizontal="center" vertical="center" wrapText="1"/>
      <protection locked="0"/>
    </xf>
    <xf numFmtId="38" fontId="15" fillId="0" borderId="4" xfId="1" applyFont="1" applyFill="1" applyBorder="1" applyAlignment="1" applyProtection="1">
      <alignment horizontal="center" vertical="center" wrapText="1"/>
      <protection locked="0"/>
    </xf>
    <xf numFmtId="10" fontId="8" fillId="0" borderId="105" xfId="205" applyNumberFormat="1" applyFont="1" applyFill="1" applyBorder="1" applyAlignment="1" applyProtection="1">
      <alignment horizontal="center" vertical="center"/>
      <protection locked="0"/>
    </xf>
    <xf numFmtId="38" fontId="8" fillId="0" borderId="84" xfId="1" applyFont="1" applyFill="1" applyBorder="1" applyAlignment="1" applyProtection="1">
      <alignment vertical="center"/>
    </xf>
    <xf numFmtId="38" fontId="8" fillId="60" borderId="4" xfId="1" applyFont="1" applyFill="1" applyBorder="1" applyAlignment="1" applyProtection="1">
      <alignment vertical="center"/>
    </xf>
    <xf numFmtId="185" fontId="8" fillId="60" borderId="4" xfId="1" applyNumberFormat="1" applyFont="1" applyFill="1" applyBorder="1" applyAlignment="1" applyProtection="1">
      <alignment vertical="center"/>
    </xf>
    <xf numFmtId="185" fontId="8" fillId="60" borderId="16" xfId="1" applyNumberFormat="1" applyFont="1" applyFill="1" applyBorder="1" applyAlignment="1" applyProtection="1">
      <alignment vertical="center"/>
    </xf>
    <xf numFmtId="38" fontId="8" fillId="60" borderId="121" xfId="1" applyFont="1" applyFill="1" applyBorder="1" applyAlignment="1" applyProtection="1">
      <alignment vertical="center"/>
    </xf>
    <xf numFmtId="185" fontId="8" fillId="60" borderId="106" xfId="1" applyNumberFormat="1" applyFont="1" applyFill="1" applyBorder="1" applyAlignment="1" applyProtection="1">
      <alignment vertical="center"/>
    </xf>
    <xf numFmtId="185" fontId="8" fillId="60" borderId="107" xfId="1" applyNumberFormat="1" applyFont="1" applyFill="1" applyBorder="1" applyAlignment="1" applyProtection="1">
      <alignment vertical="center"/>
    </xf>
    <xf numFmtId="38" fontId="8" fillId="0" borderId="121" xfId="1" applyFont="1" applyFill="1" applyBorder="1" applyAlignment="1" applyProtection="1">
      <alignment vertical="center"/>
    </xf>
    <xf numFmtId="38" fontId="8" fillId="60" borderId="106" xfId="1" applyFont="1" applyFill="1" applyBorder="1" applyAlignment="1" applyProtection="1">
      <alignment vertical="center"/>
    </xf>
    <xf numFmtId="38" fontId="8" fillId="60" borderId="107" xfId="1" applyFont="1" applyFill="1" applyBorder="1" applyAlignment="1" applyProtection="1">
      <alignment vertical="center"/>
    </xf>
    <xf numFmtId="0" fontId="15" fillId="0" borderId="83" xfId="0" applyFont="1" applyBorder="1" applyAlignment="1">
      <alignment horizontal="center" vertical="center"/>
    </xf>
    <xf numFmtId="38" fontId="15" fillId="2" borderId="90" xfId="1" applyFont="1" applyFill="1" applyBorder="1" applyAlignment="1" applyProtection="1">
      <alignment vertical="center" shrinkToFit="1"/>
    </xf>
    <xf numFmtId="38" fontId="15" fillId="3" borderId="91" xfId="1" applyFont="1" applyFill="1" applyBorder="1" applyAlignment="1" applyProtection="1">
      <alignment vertical="center" shrinkToFit="1"/>
    </xf>
    <xf numFmtId="38" fontId="15" fillId="0" borderId="91" xfId="1" applyFont="1" applyFill="1" applyBorder="1" applyAlignment="1" applyProtection="1">
      <alignment vertical="center"/>
      <protection locked="0"/>
    </xf>
    <xf numFmtId="38" fontId="15" fillId="3" borderId="93" xfId="1" applyFont="1" applyFill="1" applyBorder="1" applyAlignment="1" applyProtection="1">
      <alignment vertical="center"/>
      <protection locked="0"/>
    </xf>
    <xf numFmtId="10" fontId="15" fillId="0" borderId="94" xfId="205" applyNumberFormat="1" applyFont="1" applyFill="1" applyBorder="1" applyAlignment="1" applyProtection="1">
      <alignment vertical="center"/>
      <protection locked="0"/>
    </xf>
    <xf numFmtId="10" fontId="15" fillId="59" borderId="6" xfId="205" applyNumberFormat="1" applyFont="1" applyFill="1" applyBorder="1" applyAlignment="1" applyProtection="1">
      <alignment vertical="center"/>
      <protection locked="0"/>
    </xf>
    <xf numFmtId="38" fontId="15" fillId="0" borderId="93" xfId="1" applyFont="1" applyFill="1" applyBorder="1" applyAlignment="1" applyProtection="1">
      <alignment vertical="center"/>
      <protection locked="0"/>
    </xf>
    <xf numFmtId="10" fontId="15" fillId="0" borderId="95" xfId="205" applyNumberFormat="1" applyFont="1" applyFill="1" applyBorder="1" applyAlignment="1" applyProtection="1">
      <alignment vertical="center"/>
      <protection locked="0"/>
    </xf>
    <xf numFmtId="38" fontId="15" fillId="2" borderId="4" xfId="1" applyFont="1" applyFill="1" applyBorder="1" applyAlignment="1" applyProtection="1">
      <alignment vertical="center" shrinkToFit="1"/>
    </xf>
    <xf numFmtId="38" fontId="15" fillId="65" borderId="4" xfId="1" applyFont="1" applyFill="1" applyBorder="1" applyAlignment="1" applyProtection="1">
      <alignment vertical="center"/>
    </xf>
    <xf numFmtId="38" fontId="15" fillId="2" borderId="89" xfId="0" applyNumberFormat="1" applyFont="1" applyFill="1" applyBorder="1" applyAlignment="1">
      <alignment vertical="center"/>
    </xf>
    <xf numFmtId="38" fontId="15" fillId="2" borderId="97" xfId="1" applyFont="1" applyFill="1" applyBorder="1" applyAlignment="1" applyProtection="1">
      <alignment vertical="center" shrinkToFit="1"/>
    </xf>
    <xf numFmtId="38" fontId="15" fillId="3" borderId="77" xfId="1" applyFont="1" applyFill="1" applyBorder="1" applyAlignment="1" applyProtection="1">
      <alignment vertical="center" shrinkToFit="1"/>
    </xf>
    <xf numFmtId="38" fontId="15" fillId="0" borderId="77" xfId="1" applyFont="1" applyFill="1" applyBorder="1" applyAlignment="1" applyProtection="1">
      <alignment vertical="center"/>
      <protection locked="0"/>
    </xf>
    <xf numFmtId="38" fontId="15" fillId="3" borderId="79" xfId="1" applyFont="1" applyFill="1" applyBorder="1" applyAlignment="1" applyProtection="1">
      <alignment vertical="center"/>
      <protection locked="0"/>
    </xf>
    <xf numFmtId="10" fontId="15" fillId="0" borderId="98" xfId="205" applyNumberFormat="1" applyFont="1" applyFill="1" applyBorder="1" applyAlignment="1" applyProtection="1">
      <alignment vertical="center"/>
      <protection locked="0"/>
    </xf>
    <xf numFmtId="10" fontId="15" fillId="59" borderId="13" xfId="205" applyNumberFormat="1" applyFont="1" applyFill="1" applyBorder="1" applyAlignment="1" applyProtection="1">
      <alignment vertical="center"/>
      <protection locked="0"/>
    </xf>
    <xf numFmtId="38" fontId="15" fillId="0" borderId="79" xfId="1" applyFont="1" applyFill="1" applyBorder="1" applyAlignment="1" applyProtection="1">
      <alignment vertical="center"/>
      <protection locked="0"/>
    </xf>
    <xf numFmtId="10" fontId="15" fillId="0" borderId="99" xfId="205" applyNumberFormat="1" applyFont="1" applyFill="1" applyBorder="1" applyAlignment="1" applyProtection="1">
      <alignment vertical="center"/>
      <protection locked="0"/>
    </xf>
    <xf numFmtId="38" fontId="15" fillId="2" borderId="16" xfId="1" applyFont="1" applyFill="1" applyBorder="1" applyAlignment="1" applyProtection="1">
      <alignment vertical="center" shrinkToFit="1"/>
    </xf>
    <xf numFmtId="38" fontId="15" fillId="65" borderId="16" xfId="1" applyFont="1" applyFill="1" applyBorder="1" applyAlignment="1" applyProtection="1">
      <alignment vertical="center"/>
    </xf>
    <xf numFmtId="38" fontId="15" fillId="2" borderId="96" xfId="0" applyNumberFormat="1" applyFont="1" applyFill="1" applyBorder="1" applyAlignment="1">
      <alignment vertical="center"/>
    </xf>
    <xf numFmtId="38" fontId="15" fillId="2" borderId="100" xfId="1" applyFont="1" applyFill="1" applyBorder="1" applyAlignment="1" applyProtection="1">
      <alignment vertical="center" shrinkToFit="1"/>
    </xf>
    <xf numFmtId="38" fontId="15" fillId="3" borderId="101" xfId="1" applyFont="1" applyFill="1" applyBorder="1" applyAlignment="1" applyProtection="1">
      <alignment vertical="center" shrinkToFit="1"/>
    </xf>
    <xf numFmtId="38" fontId="15" fillId="0" borderId="101" xfId="1" applyFont="1" applyFill="1" applyBorder="1" applyAlignment="1" applyProtection="1">
      <alignment vertical="center"/>
      <protection locked="0"/>
    </xf>
    <xf numFmtId="38" fontId="15" fillId="3" borderId="102" xfId="1" applyFont="1" applyFill="1" applyBorder="1" applyAlignment="1" applyProtection="1">
      <alignment vertical="center"/>
      <protection locked="0"/>
    </xf>
    <xf numFmtId="10" fontId="15" fillId="0" borderId="103" xfId="205" applyNumberFormat="1" applyFont="1" applyFill="1" applyBorder="1" applyAlignment="1" applyProtection="1">
      <alignment vertical="center"/>
      <protection locked="0"/>
    </xf>
    <xf numFmtId="10" fontId="15" fillId="59" borderId="104" xfId="205" applyNumberFormat="1" applyFont="1" applyFill="1" applyBorder="1" applyAlignment="1" applyProtection="1">
      <alignment vertical="center"/>
      <protection locked="0"/>
    </xf>
    <xf numFmtId="38" fontId="15" fillId="0" borderId="102" xfId="1" applyFont="1" applyFill="1" applyBorder="1" applyAlignment="1" applyProtection="1">
      <alignment vertical="center"/>
      <protection locked="0"/>
    </xf>
    <xf numFmtId="10" fontId="15" fillId="0" borderId="105" xfId="205" applyNumberFormat="1" applyFont="1" applyFill="1" applyBorder="1" applyAlignment="1" applyProtection="1">
      <alignment vertical="center"/>
      <protection locked="0"/>
    </xf>
    <xf numFmtId="38" fontId="15" fillId="2" borderId="106" xfId="1" applyFont="1" applyFill="1" applyBorder="1" applyAlignment="1" applyProtection="1">
      <alignment vertical="center" shrinkToFit="1"/>
    </xf>
    <xf numFmtId="38" fontId="15" fillId="65" borderId="106" xfId="1" applyFont="1" applyFill="1" applyBorder="1" applyAlignment="1" applyProtection="1">
      <alignment vertical="center"/>
    </xf>
    <xf numFmtId="38" fontId="15" fillId="2" borderId="107" xfId="0" applyNumberFormat="1" applyFont="1" applyFill="1" applyBorder="1" applyAlignment="1">
      <alignment vertical="center"/>
    </xf>
    <xf numFmtId="38" fontId="15" fillId="0" borderId="4" xfId="1" applyFont="1" applyFill="1" applyBorder="1" applyAlignment="1" applyProtection="1">
      <alignment vertical="center"/>
    </xf>
    <xf numFmtId="38" fontId="15" fillId="60" borderId="16" xfId="1" applyFont="1" applyFill="1" applyBorder="1" applyAlignment="1" applyProtection="1">
      <alignment vertical="center"/>
    </xf>
    <xf numFmtId="38" fontId="15" fillId="0" borderId="84" xfId="1" applyFont="1" applyFill="1" applyBorder="1" applyAlignment="1" applyProtection="1">
      <alignment vertical="center"/>
    </xf>
    <xf numFmtId="38" fontId="15" fillId="0" borderId="16" xfId="1" applyFont="1" applyFill="1" applyBorder="1" applyAlignment="1" applyProtection="1">
      <alignment vertical="center"/>
    </xf>
    <xf numFmtId="38" fontId="15" fillId="60" borderId="4" xfId="1" applyFont="1" applyFill="1" applyBorder="1" applyAlignment="1" applyProtection="1">
      <alignment vertical="center"/>
    </xf>
    <xf numFmtId="38" fontId="15" fillId="60" borderId="121" xfId="1" applyFont="1" applyFill="1" applyBorder="1" applyAlignment="1" applyProtection="1">
      <alignment vertical="center"/>
    </xf>
    <xf numFmtId="38" fontId="15" fillId="60" borderId="106" xfId="1" applyFont="1" applyFill="1" applyBorder="1" applyAlignment="1" applyProtection="1">
      <alignment vertical="center"/>
    </xf>
    <xf numFmtId="38" fontId="15" fillId="60" borderId="107" xfId="1" applyFont="1" applyFill="1" applyBorder="1" applyAlignment="1" applyProtection="1">
      <alignment vertical="center"/>
    </xf>
    <xf numFmtId="38" fontId="15" fillId="60" borderId="1" xfId="1" applyFont="1" applyFill="1" applyBorder="1" applyAlignment="1" applyProtection="1">
      <alignment vertical="center"/>
    </xf>
    <xf numFmtId="38" fontId="15" fillId="60" borderId="5" xfId="1" applyFont="1" applyFill="1" applyBorder="1" applyAlignment="1" applyProtection="1">
      <alignment vertical="center"/>
    </xf>
    <xf numFmtId="38" fontId="15" fillId="0" borderId="121" xfId="1" applyFont="1" applyFill="1" applyBorder="1" applyAlignment="1" applyProtection="1">
      <alignment vertical="center"/>
    </xf>
    <xf numFmtId="38" fontId="15" fillId="60" borderId="127" xfId="1" applyFont="1" applyFill="1" applyBorder="1" applyAlignment="1" applyProtection="1">
      <alignment vertical="center"/>
    </xf>
    <xf numFmtId="38" fontId="15" fillId="60" borderId="11" xfId="1" applyFont="1" applyFill="1" applyBorder="1" applyAlignment="1" applyProtection="1">
      <alignment horizontal="right" vertical="center"/>
    </xf>
    <xf numFmtId="38" fontId="15" fillId="60" borderId="4" xfId="1" applyFont="1" applyFill="1" applyBorder="1" applyAlignment="1" applyProtection="1">
      <alignment horizontal="right" vertical="center"/>
    </xf>
    <xf numFmtId="38" fontId="15" fillId="60" borderId="106" xfId="1" applyFont="1" applyFill="1" applyBorder="1" applyAlignment="1" applyProtection="1">
      <alignment horizontal="right" vertical="center"/>
    </xf>
    <xf numFmtId="38" fontId="15" fillId="60" borderId="16" xfId="1" applyFont="1" applyFill="1" applyBorder="1" applyAlignment="1" applyProtection="1">
      <alignment horizontal="right" vertical="center"/>
    </xf>
    <xf numFmtId="38" fontId="15" fillId="3" borderId="91" xfId="1" applyFont="1" applyFill="1" applyBorder="1" applyAlignment="1" applyProtection="1">
      <alignment vertical="center"/>
    </xf>
    <xf numFmtId="38" fontId="15" fillId="0" borderId="91" xfId="1" applyFont="1" applyFill="1" applyBorder="1" applyAlignment="1" applyProtection="1">
      <alignment vertical="center"/>
    </xf>
    <xf numFmtId="38" fontId="15" fillId="3" borderId="93" xfId="1" applyFont="1" applyFill="1" applyBorder="1" applyAlignment="1" applyProtection="1">
      <alignment vertical="center"/>
    </xf>
    <xf numFmtId="38" fontId="15" fillId="0" borderId="94" xfId="1" applyFont="1" applyFill="1" applyBorder="1" applyAlignment="1" applyProtection="1">
      <alignment horizontal="center" vertical="center"/>
    </xf>
    <xf numFmtId="38" fontId="15" fillId="59" borderId="6" xfId="1" applyFont="1" applyFill="1" applyBorder="1" applyAlignment="1" applyProtection="1">
      <alignment horizontal="center" vertical="center"/>
    </xf>
    <xf numFmtId="38" fontId="15" fillId="0" borderId="95" xfId="1" applyFont="1" applyFill="1" applyBorder="1" applyAlignment="1" applyProtection="1">
      <alignment horizontal="center" vertical="center"/>
    </xf>
    <xf numFmtId="38" fontId="15" fillId="2" borderId="4" xfId="1" applyFont="1" applyFill="1" applyBorder="1" applyAlignment="1" applyProtection="1">
      <alignment vertical="center"/>
    </xf>
    <xf numFmtId="38" fontId="15" fillId="2" borderId="89" xfId="1" applyFont="1" applyFill="1" applyBorder="1" applyAlignment="1" applyProtection="1">
      <alignment vertical="center"/>
    </xf>
    <xf numFmtId="38" fontId="15" fillId="60" borderId="3" xfId="1" applyFont="1" applyFill="1" applyBorder="1" applyAlignment="1" applyProtection="1">
      <alignment vertical="center"/>
    </xf>
    <xf numFmtId="38" fontId="15" fillId="60" borderId="126" xfId="1" applyFont="1" applyFill="1" applyBorder="1" applyAlignment="1" applyProtection="1">
      <alignment vertical="center"/>
    </xf>
    <xf numFmtId="38" fontId="15" fillId="2" borderId="90" xfId="1" applyFont="1" applyFill="1" applyBorder="1" applyAlignment="1">
      <alignment vertical="center" shrinkToFit="1"/>
    </xf>
    <xf numFmtId="38" fontId="15" fillId="60" borderId="91" xfId="1" applyFont="1" applyFill="1" applyBorder="1" applyAlignment="1">
      <alignment vertical="center"/>
    </xf>
    <xf numFmtId="38" fontId="15" fillId="60" borderId="108" xfId="1" applyFont="1" applyFill="1" applyBorder="1" applyAlignment="1">
      <alignment vertical="center"/>
    </xf>
    <xf numFmtId="38" fontId="15" fillId="60" borderId="93" xfId="1" applyFont="1" applyFill="1" applyBorder="1" applyAlignment="1">
      <alignment vertical="center"/>
    </xf>
    <xf numFmtId="38" fontId="15" fillId="0" borderId="94" xfId="1" applyFont="1" applyFill="1" applyBorder="1" applyAlignment="1">
      <alignment horizontal="center" vertical="center"/>
    </xf>
    <xf numFmtId="38" fontId="15" fillId="60" borderId="109" xfId="1" applyFont="1" applyFill="1" applyBorder="1" applyAlignment="1">
      <alignment vertical="center"/>
    </xf>
    <xf numFmtId="38" fontId="15" fillId="0" borderId="95" xfId="1" applyFont="1" applyFill="1" applyBorder="1" applyAlignment="1">
      <alignment horizontal="center" vertical="center"/>
    </xf>
    <xf numFmtId="38" fontId="15" fillId="2" borderId="89" xfId="1" applyFont="1" applyFill="1" applyBorder="1" applyAlignment="1">
      <alignment vertical="center"/>
    </xf>
    <xf numFmtId="38" fontId="15" fillId="4" borderId="90" xfId="1" applyFont="1" applyFill="1" applyBorder="1" applyAlignment="1" applyProtection="1">
      <alignment vertical="center" shrinkToFit="1"/>
    </xf>
    <xf numFmtId="38" fontId="15" fillId="61" borderId="91" xfId="1" applyFont="1" applyFill="1" applyBorder="1" applyAlignment="1" applyProtection="1">
      <alignment vertical="center"/>
    </xf>
    <xf numFmtId="38" fontId="15" fillId="61" borderId="113" xfId="1" applyFont="1" applyFill="1" applyBorder="1" applyAlignment="1" applyProtection="1">
      <alignment vertical="center"/>
    </xf>
    <xf numFmtId="38" fontId="15" fillId="61" borderId="6" xfId="1" applyFont="1" applyFill="1" applyBorder="1" applyAlignment="1" applyProtection="1">
      <alignment vertical="center"/>
    </xf>
    <xf numFmtId="38" fontId="15" fillId="4" borderId="89" xfId="1" applyFont="1" applyFill="1" applyBorder="1" applyAlignment="1" applyProtection="1">
      <alignment vertical="center"/>
    </xf>
    <xf numFmtId="38" fontId="15" fillId="2" borderId="129" xfId="1" applyFont="1" applyFill="1" applyBorder="1" applyAlignment="1" applyProtection="1">
      <alignment vertical="center" shrinkToFit="1"/>
    </xf>
    <xf numFmtId="38" fontId="15" fillId="3" borderId="130" xfId="1" applyFont="1" applyFill="1" applyBorder="1" applyAlignment="1" applyProtection="1">
      <alignment vertical="center" shrinkToFit="1"/>
    </xf>
    <xf numFmtId="38" fontId="15" fillId="0" borderId="130" xfId="1" applyFont="1" applyFill="1" applyBorder="1" applyAlignment="1" applyProtection="1">
      <alignment vertical="center"/>
      <protection locked="0"/>
    </xf>
    <xf numFmtId="38" fontId="15" fillId="3" borderId="131" xfId="1" applyFont="1" applyFill="1" applyBorder="1" applyAlignment="1" applyProtection="1">
      <alignment vertical="center"/>
      <protection locked="0"/>
    </xf>
    <xf numFmtId="10" fontId="15" fillId="0" borderId="132" xfId="205" applyNumberFormat="1" applyFont="1" applyFill="1" applyBorder="1" applyAlignment="1" applyProtection="1">
      <alignment vertical="center"/>
      <protection locked="0"/>
    </xf>
    <xf numFmtId="10" fontId="15" fillId="59" borderId="133" xfId="205" applyNumberFormat="1" applyFont="1" applyFill="1" applyBorder="1" applyAlignment="1" applyProtection="1">
      <alignment vertical="center"/>
      <protection locked="0"/>
    </xf>
    <xf numFmtId="38" fontId="15" fillId="0" borderId="131" xfId="1" applyFont="1" applyFill="1" applyBorder="1" applyAlignment="1" applyProtection="1">
      <alignment vertical="center"/>
      <protection locked="0"/>
    </xf>
    <xf numFmtId="10" fontId="15" fillId="0" borderId="134" xfId="205" applyNumberFormat="1" applyFont="1" applyFill="1" applyBorder="1" applyAlignment="1" applyProtection="1">
      <alignment vertical="center"/>
      <protection locked="0"/>
    </xf>
    <xf numFmtId="38" fontId="15" fillId="2" borderId="120" xfId="1" applyFont="1" applyFill="1" applyBorder="1" applyAlignment="1" applyProtection="1">
      <alignment vertical="center" shrinkToFit="1"/>
    </xf>
    <xf numFmtId="38" fontId="15" fillId="65" borderId="120" xfId="1" applyFont="1" applyFill="1" applyBorder="1" applyAlignment="1" applyProtection="1">
      <alignment vertical="center"/>
    </xf>
    <xf numFmtId="38" fontId="15" fillId="2" borderId="135" xfId="0" applyNumberFormat="1" applyFont="1" applyFill="1" applyBorder="1" applyAlignment="1">
      <alignment vertical="center"/>
    </xf>
    <xf numFmtId="38" fontId="15" fillId="2" borderId="35" xfId="1" applyFont="1" applyFill="1" applyBorder="1" applyAlignment="1" applyProtection="1">
      <alignment vertical="center" shrinkToFit="1"/>
    </xf>
    <xf numFmtId="38" fontId="15" fillId="3" borderId="23" xfId="1" applyFont="1" applyFill="1" applyBorder="1" applyAlignment="1" applyProtection="1">
      <alignment vertical="center"/>
    </xf>
    <xf numFmtId="38" fontId="15" fillId="0" borderId="23" xfId="1" applyFont="1" applyFill="1" applyBorder="1" applyAlignment="1" applyProtection="1">
      <alignment vertical="center"/>
    </xf>
    <xf numFmtId="38" fontId="15" fillId="3" borderId="63" xfId="1" applyFont="1" applyFill="1" applyBorder="1" applyAlignment="1" applyProtection="1">
      <alignment vertical="center"/>
    </xf>
    <xf numFmtId="38" fontId="15" fillId="0" borderId="65" xfId="1" applyFont="1" applyFill="1" applyBorder="1" applyAlignment="1" applyProtection="1">
      <alignment horizontal="center" vertical="center"/>
    </xf>
    <xf numFmtId="38" fontId="15" fillId="59" borderId="60" xfId="1" applyFont="1" applyFill="1" applyBorder="1" applyAlignment="1" applyProtection="1">
      <alignment horizontal="center" vertical="center"/>
    </xf>
    <xf numFmtId="38" fontId="15" fillId="0" borderId="25" xfId="1" applyFont="1" applyFill="1" applyBorder="1" applyAlignment="1" applyProtection="1">
      <alignment horizontal="center" vertical="center"/>
    </xf>
    <xf numFmtId="38" fontId="15" fillId="2" borderId="27" xfId="1" applyFont="1" applyFill="1" applyBorder="1" applyAlignment="1" applyProtection="1">
      <alignment vertical="center"/>
    </xf>
    <xf numFmtId="38" fontId="15" fillId="0" borderId="27" xfId="1" applyFont="1" applyFill="1" applyBorder="1" applyAlignment="1" applyProtection="1">
      <alignment vertical="center"/>
    </xf>
    <xf numFmtId="38" fontId="15" fillId="2" borderId="29" xfId="1" applyFont="1" applyFill="1" applyBorder="1" applyAlignment="1" applyProtection="1">
      <alignment vertical="center"/>
    </xf>
    <xf numFmtId="0" fontId="15" fillId="0" borderId="89" xfId="0" applyFont="1" applyBorder="1" applyAlignment="1">
      <alignment horizontal="center" vertical="center"/>
    </xf>
    <xf numFmtId="0" fontId="15" fillId="62" borderId="30" xfId="0" applyFont="1" applyFill="1" applyBorder="1" applyAlignment="1" applyProtection="1">
      <alignment horizontal="center" vertical="center" wrapText="1"/>
      <protection locked="0"/>
    </xf>
    <xf numFmtId="0" fontId="15" fillId="0" borderId="89" xfId="0" applyFont="1" applyBorder="1" applyAlignment="1" applyProtection="1">
      <alignment horizontal="center" vertical="center" wrapText="1"/>
      <protection locked="0"/>
    </xf>
    <xf numFmtId="0" fontId="15" fillId="0" borderId="85"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5" fillId="0" borderId="128" xfId="0" applyFont="1" applyBorder="1" applyAlignment="1" applyProtection="1">
      <alignment horizontal="center" vertical="center" wrapText="1"/>
      <protection locked="0"/>
    </xf>
    <xf numFmtId="0" fontId="15" fillId="0" borderId="30" xfId="0" applyFont="1" applyBorder="1" applyAlignment="1">
      <alignment horizontal="center" vertical="center"/>
    </xf>
    <xf numFmtId="176" fontId="15" fillId="0" borderId="30" xfId="0" applyNumberFormat="1" applyFont="1" applyBorder="1" applyAlignment="1">
      <alignment horizontal="center" vertical="center" wrapText="1"/>
    </xf>
    <xf numFmtId="176" fontId="15" fillId="0" borderId="89" xfId="0" applyNumberFormat="1" applyFont="1" applyBorder="1" applyAlignment="1">
      <alignment horizontal="center" vertical="center" wrapText="1"/>
    </xf>
    <xf numFmtId="38" fontId="15" fillId="0" borderId="108" xfId="1" applyFont="1" applyFill="1" applyBorder="1" applyAlignment="1" applyProtection="1">
      <alignment vertical="center"/>
      <protection locked="0"/>
    </xf>
    <xf numFmtId="38" fontId="15" fillId="60" borderId="93" xfId="1" applyFont="1" applyFill="1" applyBorder="1" applyAlignment="1" applyProtection="1">
      <alignment vertical="center"/>
      <protection locked="0"/>
    </xf>
    <xf numFmtId="38" fontId="15" fillId="0" borderId="109" xfId="1" applyFont="1" applyFill="1" applyBorder="1" applyAlignment="1" applyProtection="1">
      <alignment vertical="center"/>
      <protection locked="0"/>
    </xf>
    <xf numFmtId="38" fontId="15" fillId="2" borderId="89" xfId="1" applyFont="1" applyFill="1" applyBorder="1" applyAlignment="1">
      <alignment vertical="center" shrinkToFit="1"/>
    </xf>
    <xf numFmtId="38" fontId="15" fillId="2" borderId="97" xfId="1" applyFont="1" applyFill="1" applyBorder="1" applyAlignment="1">
      <alignment vertical="center" shrinkToFit="1"/>
    </xf>
    <xf numFmtId="38" fontId="15" fillId="0" borderId="78" xfId="1" applyFont="1" applyFill="1" applyBorder="1" applyAlignment="1" applyProtection="1">
      <alignment vertical="center"/>
      <protection locked="0"/>
    </xf>
    <xf numFmtId="38" fontId="15" fillId="60" borderId="79" xfId="1" applyFont="1" applyFill="1" applyBorder="1" applyAlignment="1" applyProtection="1">
      <alignment vertical="center"/>
      <protection locked="0"/>
    </xf>
    <xf numFmtId="38" fontId="15" fillId="0" borderId="110" xfId="1" applyFont="1" applyFill="1" applyBorder="1" applyAlignment="1" applyProtection="1">
      <alignment vertical="center"/>
      <protection locked="0"/>
    </xf>
    <xf numFmtId="38" fontId="15" fillId="2" borderId="96" xfId="1" applyFont="1" applyFill="1" applyBorder="1" applyAlignment="1">
      <alignment vertical="center" shrinkToFit="1"/>
    </xf>
    <xf numFmtId="176" fontId="15" fillId="0" borderId="85" xfId="0" applyNumberFormat="1" applyFont="1" applyBorder="1" applyAlignment="1">
      <alignment horizontal="center" vertical="center" wrapText="1"/>
    </xf>
    <xf numFmtId="38" fontId="15" fillId="2" borderId="100" xfId="1" applyFont="1" applyFill="1" applyBorder="1" applyAlignment="1">
      <alignment vertical="center" shrinkToFit="1"/>
    </xf>
    <xf numFmtId="38" fontId="15" fillId="0" borderId="111" xfId="1" applyFont="1" applyFill="1" applyBorder="1" applyAlignment="1" applyProtection="1">
      <alignment vertical="center"/>
      <protection locked="0"/>
    </xf>
    <xf numFmtId="38" fontId="15" fillId="60" borderId="102" xfId="1" applyFont="1" applyFill="1" applyBorder="1" applyAlignment="1" applyProtection="1">
      <alignment vertical="center"/>
      <protection locked="0"/>
    </xf>
    <xf numFmtId="38" fontId="15" fillId="0" borderId="112" xfId="1" applyFont="1" applyFill="1" applyBorder="1" applyAlignment="1" applyProtection="1">
      <alignment vertical="center"/>
      <protection locked="0"/>
    </xf>
    <xf numFmtId="38" fontId="15" fillId="2" borderId="107" xfId="1" applyFont="1" applyFill="1" applyBorder="1" applyAlignment="1">
      <alignment vertical="center" shrinkToFit="1"/>
    </xf>
    <xf numFmtId="176" fontId="15" fillId="0" borderId="29" xfId="0" applyNumberFormat="1" applyFont="1" applyBorder="1" applyAlignment="1">
      <alignment horizontal="center" vertical="center" wrapText="1"/>
    </xf>
    <xf numFmtId="0" fontId="15" fillId="0" borderId="119" xfId="0" applyFont="1" applyBorder="1" applyAlignment="1">
      <alignment horizontal="center" vertical="center"/>
    </xf>
    <xf numFmtId="38" fontId="15" fillId="60" borderId="77" xfId="1" applyFont="1" applyFill="1" applyBorder="1" applyAlignment="1">
      <alignment vertical="center"/>
    </xf>
    <xf numFmtId="38" fontId="15" fillId="60" borderId="78" xfId="1" applyFont="1" applyFill="1" applyBorder="1" applyAlignment="1">
      <alignment vertical="center"/>
    </xf>
    <xf numFmtId="38" fontId="15" fillId="60" borderId="79" xfId="1" applyFont="1" applyFill="1" applyBorder="1" applyAlignment="1">
      <alignment vertical="center"/>
    </xf>
    <xf numFmtId="38" fontId="15" fillId="0" borderId="98" xfId="1" applyFont="1" applyFill="1" applyBorder="1" applyAlignment="1">
      <alignment horizontal="center" vertical="center"/>
    </xf>
    <xf numFmtId="38" fontId="15" fillId="60" borderId="110" xfId="1" applyFont="1" applyFill="1" applyBorder="1" applyAlignment="1">
      <alignment vertical="center"/>
    </xf>
    <xf numFmtId="38" fontId="15" fillId="0" borderId="99" xfId="1" applyFont="1" applyFill="1" applyBorder="1" applyAlignment="1">
      <alignment horizontal="center" vertical="center"/>
    </xf>
    <xf numFmtId="38" fontId="15" fillId="2" borderId="96" xfId="1" applyFont="1" applyFill="1" applyBorder="1" applyAlignment="1">
      <alignment vertical="center"/>
    </xf>
    <xf numFmtId="38" fontId="15" fillId="61" borderId="91" xfId="1" applyFont="1" applyFill="1" applyBorder="1" applyAlignment="1" applyProtection="1">
      <alignment vertical="center" shrinkToFit="1"/>
    </xf>
    <xf numFmtId="38" fontId="15" fillId="61" borderId="113" xfId="1" applyFont="1" applyFill="1" applyBorder="1" applyAlignment="1" applyProtection="1">
      <alignment vertical="center"/>
      <protection locked="0"/>
    </xf>
    <xf numFmtId="38" fontId="15" fillId="0" borderId="6" xfId="1" applyFont="1" applyFill="1" applyBorder="1" applyAlignment="1" applyProtection="1">
      <alignment vertical="center"/>
      <protection locked="0"/>
    </xf>
    <xf numFmtId="38" fontId="15" fillId="4" borderId="89" xfId="0" applyNumberFormat="1" applyFont="1" applyFill="1" applyBorder="1" applyAlignment="1">
      <alignment vertical="center"/>
    </xf>
    <xf numFmtId="38" fontId="15" fillId="4" borderId="97" xfId="1" applyFont="1" applyFill="1" applyBorder="1" applyAlignment="1" applyProtection="1">
      <alignment vertical="center" shrinkToFit="1"/>
    </xf>
    <xf numFmtId="38" fontId="15" fillId="61" borderId="77" xfId="1" applyFont="1" applyFill="1" applyBorder="1" applyAlignment="1" applyProtection="1">
      <alignment vertical="center" shrinkToFit="1"/>
    </xf>
    <xf numFmtId="38" fontId="15" fillId="61" borderId="114" xfId="1" applyFont="1" applyFill="1" applyBorder="1" applyAlignment="1" applyProtection="1">
      <alignment vertical="center"/>
      <protection locked="0"/>
    </xf>
    <xf numFmtId="38" fontId="15" fillId="0" borderId="13" xfId="1" applyFont="1" applyFill="1" applyBorder="1" applyAlignment="1" applyProtection="1">
      <alignment vertical="center"/>
      <protection locked="0"/>
    </xf>
    <xf numFmtId="38" fontId="15" fillId="4" borderId="96" xfId="0" applyNumberFormat="1" applyFont="1" applyFill="1" applyBorder="1" applyAlignment="1">
      <alignment vertical="center"/>
    </xf>
    <xf numFmtId="38" fontId="15" fillId="4" borderId="100" xfId="1" applyFont="1" applyFill="1" applyBorder="1" applyAlignment="1" applyProtection="1">
      <alignment vertical="center" shrinkToFit="1"/>
    </xf>
    <xf numFmtId="38" fontId="15" fillId="61" borderId="101" xfId="1" applyFont="1" applyFill="1" applyBorder="1" applyAlignment="1" applyProtection="1">
      <alignment vertical="center" shrinkToFit="1"/>
    </xf>
    <xf numFmtId="38" fontId="15" fillId="61" borderId="115" xfId="1" applyFont="1" applyFill="1" applyBorder="1" applyAlignment="1" applyProtection="1">
      <alignment vertical="center"/>
      <protection locked="0"/>
    </xf>
    <xf numFmtId="38" fontId="15" fillId="0" borderId="104" xfId="1" applyFont="1" applyFill="1" applyBorder="1" applyAlignment="1" applyProtection="1">
      <alignment vertical="center"/>
      <protection locked="0"/>
    </xf>
    <xf numFmtId="38" fontId="15" fillId="4" borderId="107" xfId="0" applyNumberFormat="1" applyFont="1" applyFill="1" applyBorder="1" applyAlignment="1">
      <alignment vertical="center"/>
    </xf>
    <xf numFmtId="38" fontId="15" fillId="61" borderId="77" xfId="1" applyFont="1" applyFill="1" applyBorder="1" applyAlignment="1" applyProtection="1">
      <alignment vertical="center"/>
    </xf>
    <xf numFmtId="38" fontId="15" fillId="0" borderId="77" xfId="1" applyFont="1" applyFill="1" applyBorder="1" applyAlignment="1" applyProtection="1">
      <alignment vertical="center"/>
    </xf>
    <xf numFmtId="38" fontId="15" fillId="61" borderId="114" xfId="1" applyFont="1" applyFill="1" applyBorder="1" applyAlignment="1" applyProtection="1">
      <alignment vertical="center"/>
    </xf>
    <xf numFmtId="38" fontId="15" fillId="4" borderId="96" xfId="1" applyFont="1" applyFill="1" applyBorder="1" applyAlignment="1" applyProtection="1">
      <alignment vertical="center"/>
    </xf>
    <xf numFmtId="0" fontId="8" fillId="0" borderId="83" xfId="0" applyFont="1" applyBorder="1" applyAlignment="1">
      <alignment horizontal="center" vertical="center"/>
    </xf>
    <xf numFmtId="0" fontId="8" fillId="0" borderId="119" xfId="0" applyFont="1" applyBorder="1" applyAlignment="1">
      <alignment vertical="center"/>
    </xf>
    <xf numFmtId="0" fontId="8" fillId="0" borderId="30" xfId="0" applyFont="1" applyBorder="1" applyAlignment="1">
      <alignment horizontal="center" vertical="center"/>
    </xf>
    <xf numFmtId="38" fontId="8" fillId="3" borderId="22" xfId="1" applyFont="1" applyFill="1" applyBorder="1" applyAlignment="1" applyProtection="1">
      <alignment vertical="center"/>
    </xf>
    <xf numFmtId="38" fontId="8" fillId="0" borderId="22" xfId="1" applyFont="1" applyFill="1" applyBorder="1" applyAlignment="1" applyProtection="1">
      <alignment vertical="center"/>
    </xf>
    <xf numFmtId="38" fontId="8" fillId="3" borderId="64" xfId="1" applyFont="1" applyFill="1" applyBorder="1" applyAlignment="1" applyProtection="1">
      <alignment vertical="center"/>
    </xf>
    <xf numFmtId="38" fontId="8" fillId="2" borderId="41" xfId="1" applyFont="1" applyFill="1" applyBorder="1" applyAlignment="1" applyProtection="1">
      <alignment horizontal="center" vertical="center"/>
    </xf>
    <xf numFmtId="38" fontId="8" fillId="0" borderId="21" xfId="1" applyFont="1" applyFill="1" applyBorder="1" applyAlignment="1" applyProtection="1">
      <alignment horizontal="center" vertical="center"/>
    </xf>
    <xf numFmtId="38" fontId="8" fillId="64" borderId="11" xfId="1" applyFont="1" applyFill="1" applyBorder="1" applyAlignment="1" applyProtection="1">
      <alignment vertical="center"/>
    </xf>
    <xf numFmtId="38" fontId="8" fillId="0" borderId="11" xfId="1" applyFont="1" applyFill="1" applyBorder="1" applyAlignment="1" applyProtection="1">
      <alignment horizontal="right" vertical="center"/>
    </xf>
    <xf numFmtId="38" fontId="8" fillId="64" borderId="30" xfId="1" applyFont="1" applyFill="1" applyBorder="1" applyAlignment="1" applyProtection="1">
      <alignment vertical="center"/>
    </xf>
    <xf numFmtId="38" fontId="8" fillId="0" borderId="22" xfId="1" applyFont="1" applyFill="1" applyBorder="1" applyAlignment="1">
      <alignment vertical="center"/>
    </xf>
    <xf numFmtId="38" fontId="8" fillId="0" borderId="70" xfId="1" applyFont="1" applyFill="1" applyBorder="1" applyAlignment="1">
      <alignment vertical="center"/>
    </xf>
    <xf numFmtId="38" fontId="8" fillId="60" borderId="64" xfId="1" applyFont="1" applyFill="1" applyBorder="1" applyAlignment="1">
      <alignment vertical="center"/>
    </xf>
    <xf numFmtId="38" fontId="8" fillId="60" borderId="41" xfId="1" applyFont="1" applyFill="1" applyBorder="1" applyAlignment="1">
      <alignment horizontal="center" vertical="center"/>
    </xf>
    <xf numFmtId="38" fontId="8" fillId="60" borderId="73" xfId="1" applyFont="1" applyFill="1" applyBorder="1" applyAlignment="1">
      <alignment vertical="center"/>
    </xf>
    <xf numFmtId="38" fontId="8" fillId="0" borderId="21" xfId="1" applyFont="1" applyFill="1" applyBorder="1" applyAlignment="1">
      <alignment horizontal="center" vertical="center"/>
    </xf>
    <xf numFmtId="38" fontId="8" fillId="64" borderId="30" xfId="1" applyFont="1" applyFill="1" applyBorder="1" applyAlignment="1">
      <alignment vertical="center"/>
    </xf>
    <xf numFmtId="38" fontId="8" fillId="61" borderId="22" xfId="1" applyFont="1" applyFill="1" applyBorder="1" applyAlignment="1" applyProtection="1">
      <alignment vertical="center"/>
    </xf>
    <xf numFmtId="38" fontId="8" fillId="61" borderId="39" xfId="1" applyFont="1" applyFill="1" applyBorder="1" applyAlignment="1" applyProtection="1">
      <alignment vertical="center"/>
    </xf>
    <xf numFmtId="38" fontId="8" fillId="61" borderId="7" xfId="1" applyFont="1" applyFill="1" applyBorder="1" applyAlignment="1" applyProtection="1">
      <alignment vertical="center"/>
    </xf>
    <xf numFmtId="38" fontId="8" fillId="4" borderId="30" xfId="1" applyFont="1" applyFill="1" applyBorder="1" applyAlignment="1" applyProtection="1">
      <alignment vertical="center"/>
    </xf>
    <xf numFmtId="0" fontId="8" fillId="0" borderId="0" xfId="0" applyFont="1" applyAlignment="1">
      <alignment horizontal="center" vertical="center"/>
    </xf>
    <xf numFmtId="38" fontId="8" fillId="0" borderId="101" xfId="1" applyFont="1" applyFill="1" applyBorder="1" applyAlignment="1" applyProtection="1">
      <alignment vertical="center" shrinkToFit="1"/>
      <protection locked="0"/>
    </xf>
    <xf numFmtId="0" fontId="22" fillId="62" borderId="7" xfId="0" applyFont="1" applyFill="1" applyBorder="1" applyAlignment="1" applyProtection="1">
      <alignment horizontal="left" vertical="top" wrapText="1"/>
      <protection locked="0"/>
    </xf>
    <xf numFmtId="57" fontId="21" fillId="62" borderId="7" xfId="0" applyNumberFormat="1" applyFont="1" applyFill="1" applyBorder="1" applyAlignment="1" applyProtection="1">
      <alignment vertical="center" shrinkToFit="1"/>
      <protection locked="0"/>
    </xf>
    <xf numFmtId="38" fontId="110" fillId="0" borderId="7" xfId="1" applyFont="1" applyFill="1" applyBorder="1" applyAlignment="1" applyProtection="1">
      <alignment vertical="center" wrapText="1"/>
      <protection locked="0"/>
    </xf>
    <xf numFmtId="0" fontId="22" fillId="0" borderId="7" xfId="0" applyFont="1" applyBorder="1" applyAlignment="1" applyProtection="1">
      <alignment vertical="center"/>
      <protection locked="0"/>
    </xf>
    <xf numFmtId="0" fontId="22" fillId="62" borderId="7" xfId="0" applyFont="1" applyFill="1" applyBorder="1" applyAlignment="1" applyProtection="1">
      <alignment horizontal="center" vertical="center"/>
      <protection locked="0"/>
    </xf>
    <xf numFmtId="38" fontId="22" fillId="0" borderId="7" xfId="1" applyFont="1" applyFill="1" applyBorder="1" applyAlignment="1" applyProtection="1">
      <alignment vertical="center"/>
      <protection locked="0"/>
    </xf>
    <xf numFmtId="0" fontId="22" fillId="0" borderId="7" xfId="0" applyFont="1" applyBorder="1" applyAlignment="1" applyProtection="1">
      <alignment horizontal="left" vertical="top" wrapText="1"/>
      <protection locked="0"/>
    </xf>
    <xf numFmtId="0" fontId="21" fillId="62" borderId="7" xfId="0" applyFont="1" applyFill="1" applyBorder="1" applyAlignment="1" applyProtection="1">
      <alignment vertical="center"/>
      <protection locked="0"/>
    </xf>
    <xf numFmtId="0" fontId="22" fillId="0" borderId="7" xfId="0" applyFont="1" applyBorder="1" applyAlignment="1" applyProtection="1">
      <alignment vertical="top" wrapText="1"/>
      <protection locked="0"/>
    </xf>
    <xf numFmtId="0" fontId="22" fillId="0" borderId="7" xfId="0" applyFont="1" applyBorder="1" applyAlignment="1" applyProtection="1">
      <alignment vertical="center" shrinkToFit="1"/>
      <protection locked="0"/>
    </xf>
    <xf numFmtId="10" fontId="109" fillId="59" borderId="7" xfId="205" applyNumberFormat="1" applyFont="1" applyFill="1" applyBorder="1" applyAlignment="1" applyProtection="1">
      <alignment horizontal="center" vertical="center" shrinkToFit="1"/>
      <protection locked="0"/>
    </xf>
    <xf numFmtId="0" fontId="8" fillId="0" borderId="0" xfId="0" applyFont="1" applyAlignment="1" applyProtection="1">
      <alignment horizontal="right" vertical="center" shrinkToFit="1"/>
      <protection locked="0"/>
    </xf>
    <xf numFmtId="0" fontId="22" fillId="62" borderId="0" xfId="0" applyFont="1" applyFill="1" applyAlignment="1" applyProtection="1">
      <alignment horizontal="left" vertical="center" indent="2"/>
      <protection locked="0"/>
    </xf>
    <xf numFmtId="0" fontId="96" fillId="0" borderId="0" xfId="0" applyFont="1" applyAlignment="1" applyProtection="1">
      <alignment horizontal="left" vertical="center" wrapText="1" indent="3"/>
      <protection locked="0"/>
    </xf>
    <xf numFmtId="0" fontId="96" fillId="0" borderId="0" xfId="0" applyFont="1" applyAlignment="1" applyProtection="1">
      <alignment horizontal="left" vertical="center" indent="3"/>
      <protection locked="0"/>
    </xf>
    <xf numFmtId="0" fontId="8" fillId="62" borderId="0" xfId="0" applyFont="1" applyFill="1" applyAlignment="1" applyProtection="1">
      <alignment horizontal="left" vertical="top" wrapText="1" indent="2"/>
      <protection locked="0"/>
    </xf>
    <xf numFmtId="0" fontId="12" fillId="62" borderId="0" xfId="0" applyFont="1" applyFill="1" applyAlignment="1" applyProtection="1">
      <alignment horizontal="left" vertical="center" wrapText="1"/>
      <protection locked="0"/>
    </xf>
    <xf numFmtId="0" fontId="8" fillId="62" borderId="0" xfId="0" applyFont="1" applyFill="1" applyAlignment="1" applyProtection="1">
      <alignment horizontal="left" vertical="center" wrapText="1" indent="2"/>
      <protection locked="0"/>
    </xf>
    <xf numFmtId="0" fontId="8" fillId="62" borderId="0" xfId="0" applyFont="1" applyFill="1" applyAlignment="1" applyProtection="1">
      <alignment horizontal="left" vertical="center" indent="2"/>
      <protection locked="0"/>
    </xf>
    <xf numFmtId="179" fontId="22" fillId="62" borderId="0" xfId="0" applyNumberFormat="1" applyFont="1" applyFill="1" applyAlignment="1" applyProtection="1">
      <alignment horizontal="left" vertical="center"/>
      <protection locked="0"/>
    </xf>
    <xf numFmtId="0" fontId="96" fillId="0" borderId="0" xfId="0" applyFont="1" applyAlignment="1" applyProtection="1">
      <alignment horizontal="left" vertical="center"/>
      <protection locked="0"/>
    </xf>
    <xf numFmtId="0" fontId="22" fillId="62" borderId="0" xfId="0" applyFont="1" applyFill="1" applyAlignment="1" applyProtection="1">
      <alignment horizontal="right" vertical="center"/>
      <protection locked="0"/>
    </xf>
    <xf numFmtId="179" fontId="22" fillId="62" borderId="0" xfId="0" applyNumberFormat="1" applyFont="1" applyFill="1" applyAlignment="1" applyProtection="1">
      <alignment horizontal="right" vertical="center"/>
      <protection locked="0"/>
    </xf>
    <xf numFmtId="177" fontId="12" fillId="62" borderId="0" xfId="0" applyNumberFormat="1" applyFont="1" applyFill="1" applyAlignment="1" applyProtection="1">
      <alignment horizontal="left" vertical="center" wrapText="1"/>
      <protection locked="0"/>
    </xf>
    <xf numFmtId="0" fontId="8" fillId="0" borderId="0" xfId="0" applyFont="1" applyAlignment="1" applyProtection="1">
      <alignment horizontal="left" vertical="center" indent="2"/>
      <protection locked="0"/>
    </xf>
    <xf numFmtId="179" fontId="8" fillId="0" borderId="0" xfId="0" applyNumberFormat="1" applyFont="1" applyAlignment="1" applyProtection="1">
      <alignment horizontal="right" vertical="center"/>
      <protection locked="0"/>
    </xf>
    <xf numFmtId="0" fontId="12" fillId="0" borderId="0" xfId="0" applyFont="1" applyAlignment="1" applyProtection="1">
      <alignment horizontal="left" vertical="center" wrapText="1"/>
      <protection locked="0"/>
    </xf>
    <xf numFmtId="177" fontId="12" fillId="0" borderId="0" xfId="0" applyNumberFormat="1" applyFont="1" applyAlignment="1" applyProtection="1">
      <alignment horizontal="left" vertical="center" wrapText="1"/>
      <protection locked="0"/>
    </xf>
    <xf numFmtId="0" fontId="8" fillId="0" borderId="0" xfId="0" applyFont="1" applyAlignment="1" applyProtection="1">
      <alignment horizontal="left" vertical="top" wrapText="1" indent="2"/>
      <protection locked="0"/>
    </xf>
    <xf numFmtId="179" fontId="8" fillId="0" borderId="0" xfId="0" applyNumberFormat="1" applyFont="1" applyAlignment="1" applyProtection="1">
      <alignment horizontal="left" vertical="center"/>
      <protection locked="0"/>
    </xf>
    <xf numFmtId="38" fontId="8" fillId="63" borderId="0" xfId="1" applyFont="1" applyFill="1" applyBorder="1" applyAlignment="1" applyProtection="1">
      <alignment horizontal="right" vertical="center"/>
      <protection locked="0"/>
    </xf>
    <xf numFmtId="38" fontId="9" fillId="0" borderId="2" xfId="1" applyFont="1" applyBorder="1" applyAlignment="1" applyProtection="1">
      <alignment horizontal="center" vertical="center"/>
    </xf>
    <xf numFmtId="38" fontId="9" fillId="0" borderId="9" xfId="1" applyFont="1" applyBorder="1" applyAlignment="1" applyProtection="1">
      <alignment horizontal="center" vertical="center"/>
    </xf>
    <xf numFmtId="38" fontId="9" fillId="0" borderId="1" xfId="1" applyFont="1" applyBorder="1" applyAlignment="1" applyProtection="1">
      <alignment horizontal="center" vertical="center"/>
    </xf>
    <xf numFmtId="38" fontId="9" fillId="0" borderId="5" xfId="1" applyFont="1" applyBorder="1" applyAlignment="1" applyProtection="1">
      <alignment horizontal="center" vertical="center"/>
    </xf>
    <xf numFmtId="38" fontId="9" fillId="0" borderId="8" xfId="1" applyFont="1" applyBorder="1" applyAlignment="1" applyProtection="1">
      <alignment horizontal="center" vertical="center"/>
    </xf>
    <xf numFmtId="38" fontId="9" fillId="0" borderId="12" xfId="1" applyFont="1" applyBorder="1" applyAlignment="1" applyProtection="1">
      <alignment horizontal="center" vertical="center"/>
    </xf>
    <xf numFmtId="186" fontId="9" fillId="0" borderId="2" xfId="1" applyNumberFormat="1" applyFont="1" applyBorder="1" applyAlignment="1" applyProtection="1">
      <alignment horizontal="center" vertical="center"/>
    </xf>
    <xf numFmtId="186" fontId="9" fillId="0" borderId="9" xfId="1" applyNumberFormat="1" applyFont="1" applyBorder="1" applyAlignment="1" applyProtection="1">
      <alignment horizontal="center" vertical="center"/>
    </xf>
    <xf numFmtId="38" fontId="8" fillId="0" borderId="2" xfId="1" applyFont="1" applyBorder="1" applyAlignment="1" applyProtection="1">
      <alignment horizontal="center" vertical="center"/>
    </xf>
    <xf numFmtId="38" fontId="8" fillId="0" borderId="76" xfId="1" applyFont="1" applyBorder="1" applyAlignment="1" applyProtection="1">
      <alignment horizontal="center" vertical="center"/>
    </xf>
    <xf numFmtId="38" fontId="10" fillId="0" borderId="0" xfId="1" applyFont="1" applyFill="1" applyBorder="1" applyAlignment="1" applyProtection="1">
      <alignment horizontal="left" vertical="top" wrapText="1"/>
      <protection locked="0"/>
    </xf>
    <xf numFmtId="0" fontId="8" fillId="63" borderId="0" xfId="0" applyFont="1" applyFill="1" applyAlignment="1" applyProtection="1">
      <alignment horizontal="right" vertical="center"/>
      <protection locked="0"/>
    </xf>
    <xf numFmtId="0" fontId="9" fillId="0" borderId="2"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protection locked="0"/>
    </xf>
    <xf numFmtId="0" fontId="22" fillId="62" borderId="7" xfId="0" applyFont="1" applyFill="1" applyBorder="1" applyAlignment="1" applyProtection="1">
      <alignment horizontal="left" vertical="top" wrapText="1" shrinkToFit="1"/>
      <protection locked="0"/>
    </xf>
    <xf numFmtId="49" fontId="22" fillId="62" borderId="7" xfId="0" applyNumberFormat="1" applyFont="1" applyFill="1" applyBorder="1" applyAlignment="1" applyProtection="1">
      <alignment horizontal="left" vertical="center" wrapText="1" shrinkToFit="1"/>
      <protection locked="0"/>
    </xf>
    <xf numFmtId="0" fontId="8" fillId="0" borderId="2" xfId="0" applyFont="1" applyBorder="1" applyAlignment="1" applyProtection="1">
      <alignment horizontal="center" vertical="center"/>
      <protection locked="0"/>
    </xf>
    <xf numFmtId="38" fontId="8" fillId="0" borderId="2" xfId="1" applyFont="1" applyBorder="1" applyAlignment="1" applyProtection="1">
      <alignment horizontal="center" vertical="center" wrapText="1"/>
      <protection locked="0"/>
    </xf>
    <xf numFmtId="38" fontId="8" fillId="0" borderId="9" xfId="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22" fillId="62" borderId="7" xfId="0" applyFont="1" applyFill="1" applyBorder="1" applyAlignment="1" applyProtection="1">
      <alignment horizontal="left" vertical="top" wrapText="1"/>
      <protection locked="0"/>
    </xf>
    <xf numFmtId="0" fontId="22" fillId="62" borderId="7" xfId="0" applyFont="1" applyFill="1" applyBorder="1" applyAlignment="1" applyProtection="1">
      <alignment vertical="top" wrapText="1"/>
      <protection locked="0"/>
    </xf>
    <xf numFmtId="0" fontId="9" fillId="0" borderId="0" xfId="0" applyFont="1" applyAlignment="1" applyProtection="1">
      <alignment horizontal="left" vertical="center"/>
      <protection locked="0"/>
    </xf>
    <xf numFmtId="0" fontId="0" fillId="0" borderId="0" xfId="0" applyAlignment="1">
      <alignment horizontal="left" vertical="center"/>
    </xf>
    <xf numFmtId="178" fontId="0" fillId="0" borderId="0" xfId="0" applyNumberFormat="1" applyAlignment="1">
      <alignment horizontal="center" vertical="center"/>
    </xf>
    <xf numFmtId="0" fontId="0" fillId="63" borderId="0" xfId="0" applyFill="1" applyAlignment="1">
      <alignment horizontal="left" vertical="center"/>
    </xf>
    <xf numFmtId="178" fontId="0" fillId="63" borderId="0" xfId="0" applyNumberFormat="1" applyFill="1" applyAlignment="1">
      <alignment horizontal="center" vertical="center"/>
    </xf>
    <xf numFmtId="0" fontId="0" fillId="63" borderId="0" xfId="0" applyFill="1" applyAlignment="1">
      <alignment horizontal="right" vertical="center"/>
    </xf>
    <xf numFmtId="0" fontId="8" fillId="0" borderId="117" xfId="0" applyFont="1" applyBorder="1" applyAlignment="1" applyProtection="1">
      <alignment horizontal="center" vertical="center" wrapText="1"/>
      <protection locked="0"/>
    </xf>
    <xf numFmtId="0" fontId="8" fillId="0" borderId="88" xfId="0" applyFont="1" applyBorder="1" applyAlignment="1" applyProtection="1">
      <alignment horizontal="center" vertical="center" wrapText="1"/>
      <protection locked="0"/>
    </xf>
    <xf numFmtId="0" fontId="8" fillId="0" borderId="118" xfId="0" applyFont="1" applyBorder="1" applyAlignment="1" applyProtection="1">
      <alignment horizontal="center" vertical="center" wrapText="1"/>
      <protection locked="0"/>
    </xf>
    <xf numFmtId="0" fontId="8" fillId="0" borderId="81" xfId="0" applyFont="1" applyBorder="1" applyAlignment="1" applyProtection="1">
      <alignment horizontal="center" vertical="center" wrapText="1"/>
      <protection locked="0"/>
    </xf>
    <xf numFmtId="0" fontId="8" fillId="0" borderId="85" xfId="0" applyFont="1" applyBorder="1" applyAlignment="1">
      <alignment horizontal="center" vertical="center"/>
    </xf>
    <xf numFmtId="0" fontId="8" fillId="0" borderId="86" xfId="0" applyFont="1" applyBorder="1" applyAlignment="1">
      <alignment horizontal="center" vertical="center"/>
    </xf>
    <xf numFmtId="176" fontId="8" fillId="0" borderId="87" xfId="0" applyNumberFormat="1" applyFont="1" applyBorder="1" applyAlignment="1">
      <alignment horizontal="center" vertical="center" wrapText="1"/>
    </xf>
    <xf numFmtId="176" fontId="8" fillId="0" borderId="88" xfId="0" applyNumberFormat="1" applyFont="1" applyBorder="1" applyAlignment="1">
      <alignment horizontal="center" vertical="center" wrapText="1"/>
    </xf>
    <xf numFmtId="176" fontId="8" fillId="0" borderId="81" xfId="0" applyNumberFormat="1" applyFont="1" applyBorder="1" applyAlignment="1">
      <alignment horizontal="center" vertical="center" wrapText="1"/>
    </xf>
    <xf numFmtId="176" fontId="8" fillId="0" borderId="117" xfId="0" applyNumberFormat="1" applyFont="1" applyBorder="1" applyAlignment="1">
      <alignment horizontal="center" vertical="center" wrapText="1"/>
    </xf>
    <xf numFmtId="176" fontId="8" fillId="0" borderId="82" xfId="0" applyNumberFormat="1" applyFont="1" applyBorder="1" applyAlignment="1">
      <alignment horizontal="center" vertical="center" wrapText="1"/>
    </xf>
    <xf numFmtId="0" fontId="8" fillId="0" borderId="87" xfId="0" applyFont="1" applyBorder="1" applyAlignment="1" applyProtection="1">
      <alignment horizontal="center" vertical="center" wrapText="1"/>
      <protection locked="0"/>
    </xf>
    <xf numFmtId="176" fontId="8" fillId="0" borderId="118" xfId="0" applyNumberFormat="1" applyFont="1" applyBorder="1" applyAlignment="1">
      <alignment horizontal="center" vertical="center" wrapText="1"/>
    </xf>
    <xf numFmtId="0" fontId="8" fillId="0" borderId="82" xfId="0" applyFont="1" applyBorder="1" applyAlignment="1">
      <alignment horizontal="center" vertical="center"/>
    </xf>
    <xf numFmtId="0" fontId="8" fillId="0" borderId="116" xfId="0" applyFont="1" applyBorder="1" applyAlignment="1">
      <alignment horizontal="center" vertical="center"/>
    </xf>
    <xf numFmtId="0" fontId="8" fillId="0" borderId="128" xfId="0" applyFont="1" applyBorder="1" applyAlignment="1">
      <alignment horizontal="center" vertical="center"/>
    </xf>
    <xf numFmtId="0" fontId="8" fillId="0" borderId="124" xfId="0" applyFont="1" applyBorder="1" applyAlignment="1">
      <alignment horizontal="center" vertical="center"/>
    </xf>
    <xf numFmtId="0" fontId="8" fillId="0" borderId="125" xfId="0" applyFont="1" applyBorder="1" applyAlignment="1">
      <alignment horizontal="center" vertical="center"/>
    </xf>
    <xf numFmtId="0" fontId="15" fillId="0" borderId="128" xfId="0" applyFont="1" applyBorder="1" applyAlignment="1">
      <alignment horizontal="center" vertical="center"/>
    </xf>
    <xf numFmtId="0" fontId="15" fillId="0" borderId="124" xfId="0" applyFont="1" applyBorder="1" applyAlignment="1">
      <alignment horizontal="center" vertical="center"/>
    </xf>
    <xf numFmtId="0" fontId="15" fillId="0" borderId="82" xfId="0" applyFont="1" applyBorder="1" applyAlignment="1">
      <alignment horizontal="center" vertical="center"/>
    </xf>
    <xf numFmtId="0" fontId="15" fillId="0" borderId="116" xfId="0" applyFont="1" applyBorder="1" applyAlignment="1">
      <alignment horizontal="center" vertical="center"/>
    </xf>
    <xf numFmtId="0" fontId="15" fillId="0" borderId="80" xfId="0" applyFont="1" applyBorder="1" applyAlignment="1">
      <alignment horizontal="center" vertical="center"/>
    </xf>
    <xf numFmtId="0" fontId="15" fillId="0" borderId="83" xfId="0" applyFont="1" applyBorder="1" applyAlignment="1">
      <alignment horizontal="center" vertical="center"/>
    </xf>
    <xf numFmtId="0" fontId="94" fillId="62" borderId="118" xfId="0" applyFont="1" applyFill="1" applyBorder="1" applyAlignment="1" applyProtection="1">
      <alignment horizontal="center" vertical="center" wrapText="1"/>
      <protection locked="0"/>
    </xf>
    <xf numFmtId="0" fontId="94" fillId="62" borderId="124" xfId="0" applyFont="1" applyFill="1" applyBorder="1" applyAlignment="1" applyProtection="1">
      <alignment horizontal="center" vertical="center" wrapText="1"/>
      <protection locked="0"/>
    </xf>
    <xf numFmtId="0" fontId="94" fillId="62" borderId="122" xfId="0" applyFont="1" applyFill="1" applyBorder="1" applyAlignment="1" applyProtection="1">
      <alignment horizontal="center" vertical="center" wrapText="1"/>
      <protection locked="0"/>
    </xf>
    <xf numFmtId="0" fontId="15" fillId="0" borderId="118" xfId="0" applyFont="1" applyBorder="1" applyAlignment="1" applyProtection="1">
      <alignment horizontal="center" vertical="center" wrapText="1"/>
      <protection locked="0"/>
    </xf>
    <xf numFmtId="0" fontId="15" fillId="0" borderId="124" xfId="0" applyFont="1" applyBorder="1" applyAlignment="1" applyProtection="1">
      <alignment horizontal="center" vertical="center" wrapText="1"/>
      <protection locked="0"/>
    </xf>
    <xf numFmtId="0" fontId="15" fillId="0" borderId="122" xfId="0" applyFont="1" applyBorder="1" applyAlignment="1" applyProtection="1">
      <alignment horizontal="center" vertical="center" wrapText="1"/>
      <protection locked="0"/>
    </xf>
    <xf numFmtId="0" fontId="15" fillId="0" borderId="123" xfId="0" applyFont="1" applyBorder="1" applyAlignment="1" applyProtection="1">
      <alignment horizontal="center" vertical="center" wrapText="1"/>
      <protection locked="0"/>
    </xf>
    <xf numFmtId="0" fontId="15" fillId="0" borderId="125" xfId="0" applyFont="1" applyBorder="1" applyAlignment="1">
      <alignment horizontal="center" vertical="center"/>
    </xf>
    <xf numFmtId="176" fontId="15" fillId="0" borderId="118" xfId="0" applyNumberFormat="1" applyFont="1" applyBorder="1" applyAlignment="1">
      <alignment horizontal="center" vertical="center" wrapText="1"/>
    </xf>
    <xf numFmtId="176" fontId="15" fillId="0" borderId="124" xfId="0" applyNumberFormat="1" applyFont="1" applyBorder="1" applyAlignment="1">
      <alignment horizontal="center" vertical="center" wrapText="1"/>
    </xf>
    <xf numFmtId="176" fontId="15" fillId="0" borderId="122" xfId="0" applyNumberFormat="1" applyFont="1" applyBorder="1" applyAlignment="1">
      <alignment horizontal="center" vertical="center" wrapText="1"/>
    </xf>
    <xf numFmtId="176" fontId="15" fillId="0" borderId="125" xfId="0" applyNumberFormat="1" applyFont="1" applyBorder="1" applyAlignment="1">
      <alignment horizontal="center" vertical="center" wrapText="1"/>
    </xf>
    <xf numFmtId="176" fontId="15" fillId="0" borderId="136" xfId="0" applyNumberFormat="1" applyFont="1" applyBorder="1" applyAlignment="1">
      <alignment horizontal="center" vertical="center" wrapText="1"/>
    </xf>
    <xf numFmtId="176" fontId="15" fillId="0" borderId="123" xfId="0" applyNumberFormat="1" applyFont="1" applyBorder="1" applyAlignment="1">
      <alignment horizontal="center" vertical="center" wrapText="1"/>
    </xf>
    <xf numFmtId="0" fontId="101" fillId="0" borderId="0" xfId="0" applyFont="1" applyAlignment="1">
      <alignment horizontal="left" vertical="top"/>
    </xf>
    <xf numFmtId="0" fontId="101" fillId="0" borderId="0" xfId="0" applyFont="1" applyAlignment="1">
      <alignment horizontal="left" vertical="center" wrapText="1"/>
    </xf>
    <xf numFmtId="0" fontId="102" fillId="0" borderId="0" xfId="0" applyFont="1" applyAlignment="1">
      <alignment horizontal="left" vertical="top" wrapText="1"/>
    </xf>
    <xf numFmtId="0" fontId="105" fillId="0" borderId="0" xfId="0" applyFont="1" applyAlignment="1">
      <alignment vertical="top" wrapText="1"/>
    </xf>
    <xf numFmtId="0" fontId="105" fillId="0" borderId="0" xfId="0" applyFont="1" applyAlignment="1">
      <alignment horizontal="left" vertical="center" wrapText="1"/>
    </xf>
    <xf numFmtId="0" fontId="105" fillId="0" borderId="0" xfId="0" applyFont="1" applyAlignment="1">
      <alignment horizontal="left" vertical="center"/>
    </xf>
    <xf numFmtId="0" fontId="101" fillId="0" borderId="0" xfId="0" applyFont="1" applyAlignment="1">
      <alignment horizontal="left" vertical="center"/>
    </xf>
    <xf numFmtId="0" fontId="104" fillId="63" borderId="0" xfId="0" applyFont="1" applyFill="1" applyAlignment="1" applyProtection="1">
      <alignment horizontal="right" vertical="center"/>
      <protection locked="0"/>
    </xf>
    <xf numFmtId="0" fontId="25" fillId="0" borderId="10" xfId="0" applyFont="1" applyBorder="1" applyAlignment="1">
      <alignment horizontal="left" vertical="center" shrinkToFit="1"/>
    </xf>
    <xf numFmtId="0" fontId="27" fillId="0" borderId="0" xfId="0" applyFont="1" applyAlignment="1">
      <alignment horizontal="center" vertical="center" wrapText="1"/>
    </xf>
    <xf numFmtId="0" fontId="25" fillId="63" borderId="10" xfId="0" applyFont="1" applyFill="1" applyBorder="1" applyAlignment="1">
      <alignment horizontal="left" vertical="center" shrinkToFit="1"/>
    </xf>
    <xf numFmtId="0" fontId="101" fillId="0" borderId="0" xfId="0" applyFont="1" applyAlignment="1">
      <alignment horizontal="left" vertical="center" wrapText="1" indent="1"/>
    </xf>
    <xf numFmtId="0" fontId="25" fillId="0" borderId="0" xfId="0" applyFont="1" applyAlignment="1">
      <alignment horizontal="right" vertical="center"/>
    </xf>
    <xf numFmtId="0" fontId="25" fillId="63" borderId="0" xfId="0" applyFont="1" applyFill="1" applyAlignment="1">
      <alignment horizontal="right" vertical="center"/>
    </xf>
  </cellXfs>
  <cellStyles count="325">
    <cellStyle name="20% - アクセント 1" xfId="221" builtinId="30" customBuiltin="1"/>
    <cellStyle name="20% - アクセント 1 2" xfId="9" xr:uid="{0CD1FC26-705F-4310-9286-7C6AEF07C21D}"/>
    <cellStyle name="20% - アクセント 1 3" xfId="10" xr:uid="{D6133EDB-D9BF-4511-94B1-5D8D31496814}"/>
    <cellStyle name="20% - アクセント 1 4" xfId="11" xr:uid="{FF5BA6E7-BD1E-4711-B42B-447FA06FB15D}"/>
    <cellStyle name="20% - アクセント 1 5" xfId="270" xr:uid="{BB0E79D7-8C60-48B6-A143-B1A04C812189}"/>
    <cellStyle name="20% - アクセント 1 6" xfId="289" xr:uid="{41F0BF46-CD3C-43F0-8EB6-164F5F209EE5}"/>
    <cellStyle name="20% - アクセント 1 7" xfId="307" xr:uid="{6E90D608-6092-4B31-B5C8-AC1317AFDB50}"/>
    <cellStyle name="20% - アクセント 2" xfId="224" builtinId="34" customBuiltin="1"/>
    <cellStyle name="20% - アクセント 2 2" xfId="12" xr:uid="{14C1CD2F-D385-4661-B9DA-E0DD2CAA9A7D}"/>
    <cellStyle name="20% - アクセント 2 3" xfId="13" xr:uid="{0320E385-DA87-4748-AB43-ADF9FDB3F1D1}"/>
    <cellStyle name="20% - アクセント 2 4" xfId="14" xr:uid="{28C30733-CA36-4075-A388-EA683D7AC08A}"/>
    <cellStyle name="20% - アクセント 2 5" xfId="272" xr:uid="{D1508C17-3F5B-4E6B-823C-6312EBFB40AD}"/>
    <cellStyle name="20% - アクセント 2 6" xfId="291" xr:uid="{8FE805ED-7F23-44B8-965F-D1DAE9E70945}"/>
    <cellStyle name="20% - アクセント 2 7" xfId="309" xr:uid="{C3BBAA43-A335-4A1D-9311-C27CC1F68FC6}"/>
    <cellStyle name="20% - アクセント 3" xfId="227" builtinId="38" customBuiltin="1"/>
    <cellStyle name="20% - アクセント 3 2" xfId="15" xr:uid="{A2E17342-6B2D-4AA6-82E3-A31A7BE3949A}"/>
    <cellStyle name="20% - アクセント 3 3" xfId="16" xr:uid="{EA552530-A9DB-4968-9674-F35E1471BA95}"/>
    <cellStyle name="20% - アクセント 3 4" xfId="17" xr:uid="{25BDC613-6ADB-4690-AEDB-25B8E7470EF2}"/>
    <cellStyle name="20% - アクセント 3 5" xfId="274" xr:uid="{484C74B0-E046-4DD8-8139-127CB604DA10}"/>
    <cellStyle name="20% - アクセント 3 6" xfId="293" xr:uid="{FD4D60A0-6A3B-44F3-96C4-8A9C6FF63C7A}"/>
    <cellStyle name="20% - アクセント 3 7" xfId="311" xr:uid="{81CEAE05-E012-4C74-8E39-8DC460C92DE8}"/>
    <cellStyle name="20% - アクセント 4" xfId="230" builtinId="42" customBuiltin="1"/>
    <cellStyle name="20% - アクセント 4 2" xfId="18" xr:uid="{009CEEA2-B924-4FE8-A0CE-03659783DDBA}"/>
    <cellStyle name="20% - アクセント 4 3" xfId="19" xr:uid="{1D13AD63-1DF4-4EBF-818D-89F41CA9270C}"/>
    <cellStyle name="20% - アクセント 4 4" xfId="20" xr:uid="{F519C284-B353-468E-99D3-F5F4FF91C11B}"/>
    <cellStyle name="20% - アクセント 4 5" xfId="276" xr:uid="{157B64D3-737C-4E35-B97F-B615B92562BF}"/>
    <cellStyle name="20% - アクセント 4 6" xfId="295" xr:uid="{9DC4929E-505A-49A8-AD19-30246531045C}"/>
    <cellStyle name="20% - アクセント 4 7" xfId="313" xr:uid="{F4D10796-747C-4064-B67F-8DF8881953E7}"/>
    <cellStyle name="20% - アクセント 5" xfId="233" builtinId="46" customBuiltin="1"/>
    <cellStyle name="20% - アクセント 5 2" xfId="21" xr:uid="{BAF48E88-C50E-43B1-B8F5-3225B47D173A}"/>
    <cellStyle name="20% - アクセント 5 3" xfId="22" xr:uid="{3D49E4DE-BB33-47AC-90E0-715FFF7D7FE4}"/>
    <cellStyle name="20% - アクセント 5 4" xfId="23" xr:uid="{D2C28C1C-6B57-4B9F-B21F-58F0A73351EC}"/>
    <cellStyle name="20% - アクセント 5 5" xfId="278" xr:uid="{69E24721-B9C7-4586-9A99-1338F9EF0716}"/>
    <cellStyle name="20% - アクセント 5 6" xfId="297" xr:uid="{1B53B18B-F17C-4B9D-B677-797162BC4DE5}"/>
    <cellStyle name="20% - アクセント 5 7" xfId="315" xr:uid="{B60CA5C0-8C2B-43DE-8327-BABB930017CE}"/>
    <cellStyle name="20% - アクセント 6" xfId="236" builtinId="50" customBuiltin="1"/>
    <cellStyle name="20% - アクセント 6 2" xfId="24" xr:uid="{353CC518-C752-4821-B64F-922086422A36}"/>
    <cellStyle name="20% - アクセント 6 3" xfId="25" xr:uid="{A2D289A5-CA84-4F09-8FC0-5C49B638F6C5}"/>
    <cellStyle name="20% - アクセント 6 4" xfId="26" xr:uid="{44DCB53C-1115-47FE-B05A-1F84B00840C4}"/>
    <cellStyle name="20% - アクセント 6 5" xfId="280" xr:uid="{3860A006-0BDF-4F14-91ED-6F7D1E28FAEF}"/>
    <cellStyle name="20% - アクセント 6 6" xfId="299" xr:uid="{A921B18B-F08C-4EA5-B767-BBF30CD45375}"/>
    <cellStyle name="20% - アクセント 6 7" xfId="317" xr:uid="{427B2E03-3896-47DA-AD11-8BA7D3B89DA5}"/>
    <cellStyle name="40% - アクセント 1" xfId="222" builtinId="31" customBuiltin="1"/>
    <cellStyle name="40% - アクセント 1 2" xfId="27" xr:uid="{CA092C1D-8311-4978-8F09-285CA561DE6D}"/>
    <cellStyle name="40% - アクセント 1 3" xfId="28" xr:uid="{0BF72D5C-B510-4197-86A0-18CADB32DAA1}"/>
    <cellStyle name="40% - アクセント 1 4" xfId="29" xr:uid="{10B48BA3-0F79-4268-BC75-EC7C13245C71}"/>
    <cellStyle name="40% - アクセント 1 5" xfId="271" xr:uid="{51BD6D5C-9FE0-4EE7-A603-8A6F22172941}"/>
    <cellStyle name="40% - アクセント 1 6" xfId="290" xr:uid="{87A40AA8-0368-44CB-9173-071E9ADE1BB5}"/>
    <cellStyle name="40% - アクセント 1 7" xfId="308" xr:uid="{DC1535FE-81F6-4D7C-BA9B-403CFF4C0F0B}"/>
    <cellStyle name="40% - アクセント 2" xfId="225" builtinId="35" customBuiltin="1"/>
    <cellStyle name="40% - アクセント 2 2" xfId="30" xr:uid="{48B025BB-AA48-4275-80AF-56BB04E42F42}"/>
    <cellStyle name="40% - アクセント 2 3" xfId="31" xr:uid="{398DCD67-B82F-4391-9EF2-E30F8997304D}"/>
    <cellStyle name="40% - アクセント 2 4" xfId="32" xr:uid="{C767E8DF-6D8B-4667-81E1-D7AF3AE9726A}"/>
    <cellStyle name="40% - アクセント 2 5" xfId="273" xr:uid="{9BDCE4C7-2969-4489-A068-479DE645A09A}"/>
    <cellStyle name="40% - アクセント 2 6" xfId="292" xr:uid="{48C2B1F9-B195-4847-80FC-041448B60837}"/>
    <cellStyle name="40% - アクセント 2 7" xfId="310" xr:uid="{117A341A-E41A-4CE3-8539-F1B9C6DC0177}"/>
    <cellStyle name="40% - アクセント 3" xfId="228" builtinId="39" customBuiltin="1"/>
    <cellStyle name="40% - アクセント 3 2" xfId="33" xr:uid="{FA78EC3B-AB24-46A2-99AA-F9E2E1020252}"/>
    <cellStyle name="40% - アクセント 3 3" xfId="34" xr:uid="{FFE86D08-AB2B-4874-A849-2BEB3998456A}"/>
    <cellStyle name="40% - アクセント 3 4" xfId="35" xr:uid="{0DB47F7B-CA42-4299-A5C3-A108285DDD3F}"/>
    <cellStyle name="40% - アクセント 3 5" xfId="275" xr:uid="{AC81938D-9016-4A13-8267-C7653ACF651F}"/>
    <cellStyle name="40% - アクセント 3 6" xfId="294" xr:uid="{D8906F9C-53B7-4689-93CB-4C00A69D3120}"/>
    <cellStyle name="40% - アクセント 3 7" xfId="312" xr:uid="{E976450D-EB40-4486-B187-C18C0EAEFBAD}"/>
    <cellStyle name="40% - アクセント 4" xfId="231" builtinId="43" customBuiltin="1"/>
    <cellStyle name="40% - アクセント 4 2" xfId="36" xr:uid="{6CACB4C7-873C-498A-8123-EBE8DC822362}"/>
    <cellStyle name="40% - アクセント 4 3" xfId="37" xr:uid="{808CB3E0-21F5-4EB6-8DC0-3CD9A21352AF}"/>
    <cellStyle name="40% - アクセント 4 4" xfId="38" xr:uid="{E32465C7-2A5F-49AB-AFD1-AADDDBD52B32}"/>
    <cellStyle name="40% - アクセント 4 5" xfId="277" xr:uid="{18822D71-6EA3-45DB-A215-9BB353DF9049}"/>
    <cellStyle name="40% - アクセント 4 6" xfId="296" xr:uid="{77CEC2D8-6ECE-464C-B509-67047C970C3D}"/>
    <cellStyle name="40% - アクセント 4 7" xfId="314" xr:uid="{CA1E5F75-4EA1-4A52-B62A-2AECDFC25AA6}"/>
    <cellStyle name="40% - アクセント 5" xfId="234" builtinId="47" customBuiltin="1"/>
    <cellStyle name="40% - アクセント 5 2" xfId="39" xr:uid="{D2DC5294-B872-4535-9B3B-A3E33F3AB65F}"/>
    <cellStyle name="40% - アクセント 5 3" xfId="40" xr:uid="{8A05022B-CDB6-40F6-8E98-6694D9488E50}"/>
    <cellStyle name="40% - アクセント 5 4" xfId="41" xr:uid="{DC68C8D3-4DD3-4A0D-832C-35D82F6407F1}"/>
    <cellStyle name="40% - アクセント 5 5" xfId="279" xr:uid="{5C43CBA0-4342-407F-AF07-BCBC87D905B6}"/>
    <cellStyle name="40% - アクセント 5 6" xfId="298" xr:uid="{D1461FAE-2011-438F-AD99-E61133E272E2}"/>
    <cellStyle name="40% - アクセント 5 7" xfId="316" xr:uid="{B29965BB-F76A-4E28-B170-6A5F14084F6E}"/>
    <cellStyle name="40% - アクセント 6" xfId="237" builtinId="51" customBuiltin="1"/>
    <cellStyle name="40% - アクセント 6 2" xfId="42" xr:uid="{86F87813-D8C6-4C95-AF2F-29B0BEE63FD1}"/>
    <cellStyle name="40% - アクセント 6 3" xfId="43" xr:uid="{48DF3419-44D0-457C-8EF1-0A5291B1CBCB}"/>
    <cellStyle name="40% - アクセント 6 4" xfId="44" xr:uid="{26148A7A-5CE6-4C9A-95B4-71BFE47C9186}"/>
    <cellStyle name="40% - アクセント 6 5" xfId="281" xr:uid="{CAE3F925-72BC-4E10-B7E3-76DC1D936120}"/>
    <cellStyle name="40% - アクセント 6 6" xfId="300" xr:uid="{76680F59-A676-4302-A18E-3AC41866101A}"/>
    <cellStyle name="40% - アクセント 6 7" xfId="318" xr:uid="{6269A04A-743A-4AE5-842E-1309867E2AE8}"/>
    <cellStyle name="60% - アクセント 1 2" xfId="45" xr:uid="{E87442CE-4F92-43F8-97C2-76D8E3E55CBD}"/>
    <cellStyle name="60% - アクセント 1 2 2" xfId="258" xr:uid="{725DCF15-55C5-4A64-BFD4-2E6D5DD29800}"/>
    <cellStyle name="60% - アクセント 1 3" xfId="46" xr:uid="{6A787ABF-1ECF-4872-8636-58011654DA77}"/>
    <cellStyle name="60% - アクセント 1 4" xfId="47" xr:uid="{A2C9DAC0-E1F1-49BE-AB58-76F71891E5F2}"/>
    <cellStyle name="60% - アクセント 2 2" xfId="48" xr:uid="{17076B6C-33D0-4A31-86A6-EFAE90DB86E1}"/>
    <cellStyle name="60% - アクセント 2 2 2" xfId="259" xr:uid="{E5FA6089-34CB-455F-BAFF-F1A828C72A01}"/>
    <cellStyle name="60% - アクセント 2 3" xfId="49" xr:uid="{DA64F8AE-58AD-4364-B950-1B61D763E159}"/>
    <cellStyle name="60% - アクセント 2 4" xfId="50" xr:uid="{833E610E-59D0-4BAF-B7DC-9B21783FA9DC}"/>
    <cellStyle name="60% - アクセント 3 2" xfId="51" xr:uid="{01B0E19E-79A0-49D8-BDDE-F5F7212D2B14}"/>
    <cellStyle name="60% - アクセント 3 2 2" xfId="260" xr:uid="{2C9D6D8C-3B62-420F-91C9-BF54E5EEDD4C}"/>
    <cellStyle name="60% - アクセント 3 3" xfId="52" xr:uid="{19F1884F-899B-4B14-9754-167854B01314}"/>
    <cellStyle name="60% - アクセント 3 4" xfId="53" xr:uid="{D6C7C5DA-43D9-417F-9595-3A9935B95A60}"/>
    <cellStyle name="60% - アクセント 4 2" xfId="54" xr:uid="{89B8E3A1-9250-4B3C-9B04-0F8D07C8E42F}"/>
    <cellStyle name="60% - アクセント 4 2 2" xfId="261" xr:uid="{0E5057E5-4315-4345-85A6-F4D448601C59}"/>
    <cellStyle name="60% - アクセント 4 3" xfId="55" xr:uid="{D58981BF-86CD-4243-ABEB-8E5441B7ACDA}"/>
    <cellStyle name="60% - アクセント 4 4" xfId="56" xr:uid="{D5E99CE9-2CF2-4BD4-85EA-D87A0201E81A}"/>
    <cellStyle name="60% - アクセント 5 2" xfId="57" xr:uid="{E8FF8CB6-7811-43C2-A5DF-C3CBE45F2B89}"/>
    <cellStyle name="60% - アクセント 5 2 2" xfId="262" xr:uid="{E156107D-82CF-4399-B111-7E85FD1B8896}"/>
    <cellStyle name="60% - アクセント 5 3" xfId="58" xr:uid="{49EF7B68-B393-4A3B-83D0-75997C4BABB8}"/>
    <cellStyle name="60% - アクセント 5 4" xfId="59" xr:uid="{D93BD13E-78B3-4C75-99E3-4A1AAFEF90B2}"/>
    <cellStyle name="60% - アクセント 6 2" xfId="60" xr:uid="{1F81E679-0EB6-431F-822F-CA6146C10B59}"/>
    <cellStyle name="60% - アクセント 6 2 2" xfId="263" xr:uid="{D89865BE-3273-4429-887E-DC4ED9490838}"/>
    <cellStyle name="60% - アクセント 6 3" xfId="61" xr:uid="{E8771BC9-630F-4B23-A007-209D2C75FF41}"/>
    <cellStyle name="60% - アクセント 6 4" xfId="62" xr:uid="{DF2FCB7A-F94F-4008-8FEE-DD32194E9765}"/>
    <cellStyle name="アクセント 1" xfId="220" builtinId="29" customBuiltin="1"/>
    <cellStyle name="アクセント 1 2" xfId="63" xr:uid="{1D84368D-67FD-4CB5-A536-50256CBD5698}"/>
    <cellStyle name="アクセント 1 3" xfId="64" xr:uid="{8B481D75-263D-4F91-A7E6-0BAFF43BBED2}"/>
    <cellStyle name="アクセント 1 4" xfId="65" xr:uid="{BD22EE71-F4ED-4BC2-8A24-EF93740C4762}"/>
    <cellStyle name="アクセント 2" xfId="223" builtinId="33" customBuiltin="1"/>
    <cellStyle name="アクセント 2 2" xfId="66" xr:uid="{9211433D-3001-429D-8274-E68B8DCEBD4D}"/>
    <cellStyle name="アクセント 2 3" xfId="67" xr:uid="{0B454D14-243C-4080-927D-AFF21DE8517A}"/>
    <cellStyle name="アクセント 2 4" xfId="68" xr:uid="{0E79CC7B-4FA7-4667-ABF3-178EE6FD780B}"/>
    <cellStyle name="アクセント 3" xfId="226" builtinId="37" customBuiltin="1"/>
    <cellStyle name="アクセント 3 2" xfId="69" xr:uid="{4FBD98E4-F1BE-46F6-A785-3493E4368B92}"/>
    <cellStyle name="アクセント 3 3" xfId="70" xr:uid="{7545C41A-1E52-4A10-AFC5-4167CCF76988}"/>
    <cellStyle name="アクセント 3 4" xfId="71" xr:uid="{46205F6D-ADBF-4894-8605-9C7A429D0DFF}"/>
    <cellStyle name="アクセント 4" xfId="229" builtinId="41" customBuiltin="1"/>
    <cellStyle name="アクセント 4 2" xfId="72" xr:uid="{4CC080BD-335B-4879-ABC5-A98FE1787884}"/>
    <cellStyle name="アクセント 4 3" xfId="73" xr:uid="{F7A8012F-216D-4323-ACCE-E8CA700145ED}"/>
    <cellStyle name="アクセント 4 4" xfId="74" xr:uid="{9B8EC39B-BBB7-48E6-A6E1-433FA9E7C2A6}"/>
    <cellStyle name="アクセント 5" xfId="232" builtinId="45" customBuiltin="1"/>
    <cellStyle name="アクセント 5 2" xfId="75" xr:uid="{0A100359-0778-4BBD-A371-CD2A9BF0693A}"/>
    <cellStyle name="アクセント 5 3" xfId="76" xr:uid="{FE4ADDEF-431A-4661-A68E-72F8785B93F6}"/>
    <cellStyle name="アクセント 5 4" xfId="77" xr:uid="{BF3F5695-1944-4573-AF28-0102FD804050}"/>
    <cellStyle name="アクセント 6" xfId="235" builtinId="49" customBuiltin="1"/>
    <cellStyle name="アクセント 6 2" xfId="78" xr:uid="{70B5D160-E7BB-4549-9C33-CD692FBF26F0}"/>
    <cellStyle name="アクセント 6 3" xfId="79" xr:uid="{0567B36A-F595-4747-BB91-931FD40BAC00}"/>
    <cellStyle name="アクセント 6 4" xfId="80" xr:uid="{1C7EE6FD-65E0-49D7-AABD-232DE04F0195}"/>
    <cellStyle name="タイトル 2" xfId="81" xr:uid="{A135DA5D-99F7-48F2-8C6E-284ED5E05C7B}"/>
    <cellStyle name="タイトル 2 2" xfId="265" xr:uid="{D17B5030-2980-40E3-BC43-D2F83DE732F7}"/>
    <cellStyle name="タイトル 3" xfId="82" xr:uid="{E8F64369-EBA9-4859-922F-7491AEF314C2}"/>
    <cellStyle name="タイトル 3 2" xfId="254" xr:uid="{61D42A10-45C6-4988-BED5-B09C8D3D3D7E}"/>
    <cellStyle name="タイトル 4" xfId="83" xr:uid="{AA7F2ECC-5976-41A0-B989-5336F1B3F4FB}"/>
    <cellStyle name="チェック セル" xfId="216" builtinId="23" customBuiltin="1"/>
    <cellStyle name="チェック セル 2" xfId="84" xr:uid="{109FFA71-8710-41BB-94D6-FAA5ED31ED21}"/>
    <cellStyle name="チェック セル 3" xfId="85" xr:uid="{F8741EA9-1647-4D99-A1B9-A37DCF40BCD0}"/>
    <cellStyle name="チェック セル 4" xfId="86" xr:uid="{612D11B3-509C-4778-A044-218FAFAE1D39}"/>
    <cellStyle name="どちらでもない 2" xfId="87" xr:uid="{A4B86383-5035-44F2-957D-1AFB795201B6}"/>
    <cellStyle name="どちらでもない 2 2" xfId="255" xr:uid="{4214E530-3E03-4D07-A2A3-DB211AC7D584}"/>
    <cellStyle name="どちらでもない 3" xfId="88" xr:uid="{9D42BD25-1FA7-4ED3-BE93-E189D35FBE88}"/>
    <cellStyle name="どちらでもない 4" xfId="89" xr:uid="{0F6CD57F-9FBB-4FBD-9E3B-E021477E575A}"/>
    <cellStyle name="パーセント" xfId="205" builtinId="5"/>
    <cellStyle name="パーセント 2" xfId="90" xr:uid="{23B85302-9ACC-462C-8716-3074CE62EB5F}"/>
    <cellStyle name="ハイパーリンク 2" xfId="268" xr:uid="{179EB264-835C-437B-A2F5-E3DE92B5ED8E}"/>
    <cellStyle name="メモ 2" xfId="91" xr:uid="{7BA56CC7-E17E-4F5A-A294-19D2922CB8DE}"/>
    <cellStyle name="メモ 2 2" xfId="257" xr:uid="{6C2B1C5A-9E95-4F87-87CB-8A88AB68442D}"/>
    <cellStyle name="メモ 2 3" xfId="285" xr:uid="{B8D07D4E-BC8C-4BB8-98C2-B37E12F58694}"/>
    <cellStyle name="メモ 2 4" xfId="303" xr:uid="{49F3356A-8751-4304-931C-B557BAA4AB0B}"/>
    <cellStyle name="メモ 2 5" xfId="321" xr:uid="{D34EEF3A-9DD8-4B01-83E0-D0DEF1F25191}"/>
    <cellStyle name="メモ 3" xfId="92" xr:uid="{232858C6-4898-4911-8D0C-DA39579CE151}"/>
    <cellStyle name="メモ 4" xfId="93" xr:uid="{DBAEC9DE-075B-423D-B60E-560A6CE1B010}"/>
    <cellStyle name="リンク セル" xfId="215" builtinId="24" customBuiltin="1"/>
    <cellStyle name="リンク セル 2" xfId="94" xr:uid="{EE168C0E-0D44-4EDC-9B00-99D2648B45BE}"/>
    <cellStyle name="リンク セル 3" xfId="95" xr:uid="{51F65CDD-11D2-4BD6-8CC9-34410245D723}"/>
    <cellStyle name="リンク セル 4" xfId="96" xr:uid="{2EF1D2CD-7D86-4B1D-9729-D4006E515F3E}"/>
    <cellStyle name="悪い" xfId="211" builtinId="27" customBuiltin="1"/>
    <cellStyle name="悪い 2" xfId="97" xr:uid="{D227CB2D-6F0D-4EEE-965C-6E98B92EE30C}"/>
    <cellStyle name="悪い 2 2" xfId="284" xr:uid="{A31D9462-4CCB-4870-8219-F11BC3D70D01}"/>
    <cellStyle name="悪い 3" xfId="98" xr:uid="{8F373DE5-D617-457F-B12D-E6ED4E0814C7}"/>
    <cellStyle name="悪い 4" xfId="99" xr:uid="{A7CE3D34-37E5-48DE-B115-AF5E024C06C1}"/>
    <cellStyle name="計算" xfId="214" builtinId="22" customBuiltin="1"/>
    <cellStyle name="計算 2" xfId="100" xr:uid="{A56F3F84-7240-4FEA-863A-2611B6BB2012}"/>
    <cellStyle name="計算 3" xfId="101" xr:uid="{A276E9FD-199F-4D43-80A3-47C617EEE613}"/>
    <cellStyle name="計算 4" xfId="102" xr:uid="{E7A40294-1974-4036-B955-1AE64733F88B}"/>
    <cellStyle name="警告文" xfId="217" builtinId="11" customBuiltin="1"/>
    <cellStyle name="警告文 2" xfId="103" xr:uid="{02886FC3-EA45-4669-8841-DBD43B68B144}"/>
    <cellStyle name="警告文 3" xfId="104" xr:uid="{EAF4918C-BDE2-4F57-9CB7-D3791B171FE7}"/>
    <cellStyle name="警告文 4" xfId="105" xr:uid="{4197EF21-A513-4FBA-9434-C749D4252520}"/>
    <cellStyle name="桁区切り" xfId="1" builtinId="6"/>
    <cellStyle name="桁区切り #,##[0" xfId="238" xr:uid="{360512DA-DF86-4D7A-8F5C-4B97CDF87375}"/>
    <cellStyle name="桁区切り #,##0" xfId="239" xr:uid="{F1A10734-68F4-479B-B1E9-CEC5FC7EF34D}"/>
    <cellStyle name="桁区切り [0" xfId="240" xr:uid="{52CF3125-8B86-4B5A-B61B-3FB2E37523CB}"/>
    <cellStyle name="桁区切り 10" xfId="241" xr:uid="{8D23A669-EA87-411F-AA17-8D665B86A5E1}"/>
    <cellStyle name="桁区切り 11" xfId="242" xr:uid="{C90D52D6-8688-433C-AEB4-51931CA7CBCF}"/>
    <cellStyle name="桁区切り 12" xfId="243" xr:uid="{DE7631E8-2C46-4953-95CE-74778F417D1C}"/>
    <cellStyle name="桁区切り 13" xfId="244" xr:uid="{BE382D56-72DD-4212-BC37-9162F56AAE2D}"/>
    <cellStyle name="桁区切り 14" xfId="253" xr:uid="{454E1DD4-D7E4-4979-B0A8-BEA011434476}"/>
    <cellStyle name="桁区切り 15" xfId="256" xr:uid="{34F22846-7BD1-4ACD-ADDF-9C31E79D7737}"/>
    <cellStyle name="桁区切り 2" xfId="5" xr:uid="{CECF74DD-6F8F-4E24-AF4C-0F0745FAAEF8}"/>
    <cellStyle name="桁区切り 2 2" xfId="106" xr:uid="{DDD6BC61-40FF-4416-A22C-9EDE4164DD27}"/>
    <cellStyle name="桁区切り 2 2 2" xfId="107" xr:uid="{CC47903B-B8B6-42D9-A215-FEF99A4E2DE0}"/>
    <cellStyle name="桁区切り 3" xfId="108" xr:uid="{0B913DD0-6883-4832-9081-1A1AD174772D}"/>
    <cellStyle name="桁区切り 3 2" xfId="109" xr:uid="{A3A09E53-22D9-40A9-B187-886679E1066E}"/>
    <cellStyle name="桁区切り 3 2 2" xfId="7" xr:uid="{21C7FCA5-E553-4E67-A85C-8EC6791CBB68}"/>
    <cellStyle name="桁区切り 3 3" xfId="283" xr:uid="{0C3F84A1-634B-42E3-B1C7-2673269592EB}"/>
    <cellStyle name="桁区切り 3 4" xfId="302" xr:uid="{AB21E17F-ED13-44F0-9EF1-A5C83DC6D9A2}"/>
    <cellStyle name="桁区切り 3 5" xfId="320" xr:uid="{07402AAB-0D00-4D29-A05A-2723209C688C}"/>
    <cellStyle name="桁区切り 4" xfId="110" xr:uid="{8B411CA1-4409-4F50-B9E3-F6B385A8A7AE}"/>
    <cellStyle name="桁区切り 4 2" xfId="245" xr:uid="{400C5526-41B1-4949-82CD-7DA749B68CF3}"/>
    <cellStyle name="桁区切り 5" xfId="111" xr:uid="{7A8EFFF0-4464-4054-9070-58A376A1A201}"/>
    <cellStyle name="桁区切り 5 2" xfId="246" xr:uid="{4CBAED05-7705-4FA7-BA8B-ED7D600E4502}"/>
    <cellStyle name="桁区切り 6" xfId="247" xr:uid="{C24B946D-E8F1-423F-867E-F168BE1AB7C3}"/>
    <cellStyle name="桁区切り 7" xfId="248" xr:uid="{D91C6163-EAD4-44F0-BF01-651523ECA76E}"/>
    <cellStyle name="桁区切り 8" xfId="249" xr:uid="{4252E687-B2BD-4509-B67E-C313C4CFD333}"/>
    <cellStyle name="桁区切り 9" xfId="250" xr:uid="{BC3B9DD9-C67B-4BD6-A413-2DB16A5F2432}"/>
    <cellStyle name="見出し 1" xfId="206" builtinId="16" customBuiltin="1"/>
    <cellStyle name="見出し 1 2" xfId="112" xr:uid="{B3561B57-1CCC-46EC-9988-BFC1789D359A}"/>
    <cellStyle name="見出し 1 3" xfId="113" xr:uid="{F012E426-D056-4695-AE30-B43D668B17A4}"/>
    <cellStyle name="見出し 1 4" xfId="114" xr:uid="{0E8FA268-6059-42C1-BB57-7B09DC2B9EDC}"/>
    <cellStyle name="見出し 2" xfId="207" builtinId="17" customBuiltin="1"/>
    <cellStyle name="見出し 2 2" xfId="115" xr:uid="{3711DAFB-F37D-4401-8510-EF59E5BA5E4D}"/>
    <cellStyle name="見出し 2 3" xfId="116" xr:uid="{A08D70A4-ACC8-49FA-8FBE-13B07C87AE64}"/>
    <cellStyle name="見出し 2 4" xfId="117" xr:uid="{EBF0D48C-0840-489A-B235-EFAB4FB3E972}"/>
    <cellStyle name="見出し 3" xfId="208" builtinId="18" customBuiltin="1"/>
    <cellStyle name="見出し 3 2" xfId="118" xr:uid="{D4E48F65-EAEE-4503-B352-6E5F46A9D176}"/>
    <cellStyle name="見出し 3 3" xfId="119" xr:uid="{35E70477-5340-49C5-8613-6CFCF08A91ED}"/>
    <cellStyle name="見出し 3 4" xfId="120" xr:uid="{D07F2CEB-0644-43A1-B52D-FB921A008116}"/>
    <cellStyle name="見出し 4" xfId="209" builtinId="19" customBuiltin="1"/>
    <cellStyle name="見出し 4 2" xfId="121" xr:uid="{2465D8D3-C56D-496C-8A34-78D3FF1BC302}"/>
    <cellStyle name="見出し 4 3" xfId="122" xr:uid="{187A3CDB-0BA7-46BE-8E44-C7F97782FFB8}"/>
    <cellStyle name="見出し 4 4" xfId="123" xr:uid="{2DA6F81D-3263-4050-ABBE-ED637022494F}"/>
    <cellStyle name="集計" xfId="219" builtinId="25" customBuiltin="1"/>
    <cellStyle name="集計 2" xfId="124" xr:uid="{878300A1-4758-44B9-81AF-4ADABCE6BE11}"/>
    <cellStyle name="集計 3" xfId="125" xr:uid="{F0CB2F18-A27C-4641-8274-7E5A8C500387}"/>
    <cellStyle name="集計 4" xfId="126" xr:uid="{7AD48170-F7E4-4070-A544-D6FA4007AB90}"/>
    <cellStyle name="出力" xfId="213" builtinId="21" customBuiltin="1"/>
    <cellStyle name="出力 2" xfId="127" xr:uid="{2594BBCD-159B-4C80-82DA-A36364EE6BBB}"/>
    <cellStyle name="出力 3" xfId="128" xr:uid="{A7F17BA9-A730-4C34-8313-F81A7F3D59C0}"/>
    <cellStyle name="出力 4" xfId="129" xr:uid="{A47A760E-5635-4B93-834A-9B78818EFB47}"/>
    <cellStyle name="説明文" xfId="218" builtinId="53" customBuiltin="1"/>
    <cellStyle name="説明文 2" xfId="130" xr:uid="{DBD549C2-6C72-4A0E-AD39-2ADC41424533}"/>
    <cellStyle name="説明文 3" xfId="131" xr:uid="{6ECC6F30-0596-4D1C-8631-99B80BC866DD}"/>
    <cellStyle name="説明文 4" xfId="132" xr:uid="{630B9518-3F6E-49DF-87AE-71DA345A15F8}"/>
    <cellStyle name="通貨 2" xfId="133" xr:uid="{3150F890-587C-4AE1-A94D-17DA03A4EFE5}"/>
    <cellStyle name="通貨 2 2" xfId="198" xr:uid="{D51CBAC9-48BA-4EB6-BDC8-542AEC575193}"/>
    <cellStyle name="通貨 2 2 2" xfId="204" xr:uid="{4654FADD-EF10-441F-AE8D-99E593882DD8}"/>
    <cellStyle name="通貨 2 2 3" xfId="201" xr:uid="{84DC908C-C902-4E9C-893A-021DBC0DDBED}"/>
    <cellStyle name="通貨 2 3" xfId="199" xr:uid="{3B27B3F6-A065-4F86-8C74-D0477A9E707C}"/>
    <cellStyle name="通貨 2 3 2" xfId="202" xr:uid="{A8A427F2-1A01-43F5-A0DD-435F4BD8430D}"/>
    <cellStyle name="通貨 2 4" xfId="203" xr:uid="{E0558B03-B072-45E2-8A84-D9726FB23461}"/>
    <cellStyle name="通貨 2 5" xfId="200" xr:uid="{001D8AFF-97E6-4C35-A6A2-4CC340A3180F}"/>
    <cellStyle name="入力" xfId="212" builtinId="20" customBuiltin="1"/>
    <cellStyle name="入力 2" xfId="134" xr:uid="{277A9444-C53F-4ECA-A51D-D9F8840F2A9F}"/>
    <cellStyle name="入力 3" xfId="135" xr:uid="{41B668B7-DE06-48B7-AE5E-170295135263}"/>
    <cellStyle name="入力 4" xfId="136" xr:uid="{26D5ED4A-314A-4096-A759-DAE3C14CFFBC}"/>
    <cellStyle name="標準" xfId="0" builtinId="0"/>
    <cellStyle name="標準 10" xfId="137" xr:uid="{347114A7-FFEB-4F73-9483-A2D440F7F334}"/>
    <cellStyle name="標準 10 2" xfId="6" xr:uid="{BE495536-774B-48FF-8D80-178EB7130A82}"/>
    <cellStyle name="標準 11" xfId="138" xr:uid="{57487F10-80AA-45A2-9B70-DF4AE4CB5B23}"/>
    <cellStyle name="標準 12" xfId="139" xr:uid="{355091F4-F5E1-4500-AEA3-94A8D08B0E9E}"/>
    <cellStyle name="標準 13" xfId="140" xr:uid="{B027ABF3-124A-4AB3-B403-25B69123DCE3}"/>
    <cellStyle name="標準 14" xfId="141" xr:uid="{16083BA1-B7DB-40BA-B8FB-2173C8522139}"/>
    <cellStyle name="標準 15" xfId="142" xr:uid="{36EECE5F-A5F6-431D-9D57-7323CABF11DF}"/>
    <cellStyle name="標準 16" xfId="143" xr:uid="{1E594826-591E-4D19-90D3-83D8947AEB4E}"/>
    <cellStyle name="標準 17" xfId="144" xr:uid="{F83C1BDC-67AF-46B7-A73F-B80B9DC7025D}"/>
    <cellStyle name="標準 18" xfId="145" xr:uid="{DB7B9E1E-78F9-43C4-83FE-DBFA9E915CAF}"/>
    <cellStyle name="標準 19" xfId="146" xr:uid="{C9672DE8-B249-4BE5-BFF0-579E87BC2C8F}"/>
    <cellStyle name="標準 2" xfId="147" xr:uid="{9E7874FB-1B34-4FD5-9639-D89A5DEA11F9}"/>
    <cellStyle name="標準 2 2" xfId="148" xr:uid="{C6BBB4C1-D352-4B0F-985A-1620E8C3A4A0}"/>
    <cellStyle name="標準 2 2 2" xfId="149" xr:uid="{C18F1AA3-A307-4A56-B688-1EACEB04B90F}"/>
    <cellStyle name="標準 2 2 3" xfId="267" xr:uid="{D6DF3FBB-7A90-48E2-8DB3-B1767434E419}"/>
    <cellStyle name="標準 2 3" xfId="150" xr:uid="{892A3C65-9726-48DA-9CDF-9515D8F77290}"/>
    <cellStyle name="標準 2 3 2" xfId="269" xr:uid="{60D02984-657C-4757-B754-0834D8DBBDE1}"/>
    <cellStyle name="標準 2 4" xfId="151" xr:uid="{9FB9F441-7970-48D9-A872-21D0471F314C}"/>
    <cellStyle name="標準 2 4 2" xfId="266" xr:uid="{8488D009-A3EB-4487-AD62-E5B2CE0C9E32}"/>
    <cellStyle name="標準 2 5" xfId="152" xr:uid="{6DF74C69-B1A5-4860-BA1E-0EAF4B935049}"/>
    <cellStyle name="標準 2 5 2" xfId="264" xr:uid="{99485A69-337C-4865-BF3B-B5B427A27DDF}"/>
    <cellStyle name="標準 2 6" xfId="153" xr:uid="{858179BF-D58D-4B94-8196-17036CB260C1}"/>
    <cellStyle name="標準 2 7" xfId="154" xr:uid="{A50E650A-5C90-48C8-918A-5DEB619F2727}"/>
    <cellStyle name="標準 2 8" xfId="155" xr:uid="{1E35224C-AA82-4C75-913C-26E0A112560A}"/>
    <cellStyle name="標準 2 9" xfId="156" xr:uid="{C06563CF-8283-46DC-BCDD-43C6CD9D17F2}"/>
    <cellStyle name="標準 20" xfId="157" xr:uid="{EF7DB0EE-DE65-4918-A711-EDCB7AD24B2C}"/>
    <cellStyle name="標準 21" xfId="158" xr:uid="{6FEE1CA3-F2F3-4969-A5AC-8D5226008E66}"/>
    <cellStyle name="標準 22" xfId="159" xr:uid="{13EBC377-D692-49FD-99B4-A0A735630CFD}"/>
    <cellStyle name="標準 23" xfId="160" xr:uid="{56271C15-0193-403D-92CB-ACF997CE88D6}"/>
    <cellStyle name="標準 24" xfId="161" xr:uid="{99B43D6D-AFAB-4C1E-B92B-B392A0FD00FD}"/>
    <cellStyle name="標準 25" xfId="162" xr:uid="{F6744A5A-B2E6-463B-9928-3E9B8DBA36A4}"/>
    <cellStyle name="標準 26" xfId="163" xr:uid="{3B6BACF3-78B8-46B3-9217-E6F8F38B4A2F}"/>
    <cellStyle name="標準 27" xfId="164" xr:uid="{47F6B347-1FF0-479E-9835-BD9EB5AC7571}"/>
    <cellStyle name="標準 28" xfId="165" xr:uid="{31ECAFE2-C2F0-4ECB-8B36-3BF502C802D4}"/>
    <cellStyle name="標準 29" xfId="166" xr:uid="{4FD94AB5-F55C-4F15-85CE-6D3B149F468E}"/>
    <cellStyle name="標準 3" xfId="8" xr:uid="{BECDC027-C2A9-4C5B-A466-97CD686145BD}"/>
    <cellStyle name="標準 3 2" xfId="167" xr:uid="{2E7A03DA-9C8D-4E0D-81B7-C29AA7711E74}"/>
    <cellStyle name="標準 3 2 2" xfId="168" xr:uid="{A3F7F2C8-3204-4CCE-94FF-BE162F7C1B73}"/>
    <cellStyle name="標準 3 3" xfId="4" xr:uid="{DE301D36-9E9C-494D-B91D-511E34EC7813}"/>
    <cellStyle name="標準 3 4" xfId="251" xr:uid="{176AB979-844F-437F-8CB7-402FC31C8767}"/>
    <cellStyle name="標準 3 5" xfId="282" xr:uid="{AFDC4F9C-6737-4408-B712-DAB7DBCEE442}"/>
    <cellStyle name="標準 3 6" xfId="301" xr:uid="{27C1B84E-11F1-48B9-8545-23B021E92FE2}"/>
    <cellStyle name="標準 3 7" xfId="319" xr:uid="{04FB0A30-9F07-4EAB-A97E-3F52F1900F79}"/>
    <cellStyle name="標準 30" xfId="169" xr:uid="{1EA8BFD9-2B6B-493D-B6A3-E827E6AD851F}"/>
    <cellStyle name="標準 31" xfId="170" xr:uid="{D0B793B7-8230-4B30-A186-D80DBFB88F16}"/>
    <cellStyle name="標準 32" xfId="171" xr:uid="{044D8F85-19CC-4366-99E0-45FE0F08AA89}"/>
    <cellStyle name="標準 33" xfId="172" xr:uid="{020EC1A2-2006-4B10-A7A6-6D00331F4155}"/>
    <cellStyle name="標準 34" xfId="173" xr:uid="{59CD65EA-0780-41C2-82C1-2AA5EF5929DB}"/>
    <cellStyle name="標準 35" xfId="174" xr:uid="{08973F90-418B-403C-8568-A613BBF91637}"/>
    <cellStyle name="標準 36" xfId="175" xr:uid="{62AFC92D-D999-443A-B052-52DBE7791513}"/>
    <cellStyle name="標準 37" xfId="176" xr:uid="{6077659E-9125-4967-B909-3516D220BB24}"/>
    <cellStyle name="標準 38" xfId="177" xr:uid="{E76119EA-C7C3-49D8-8E50-A47F160A07EB}"/>
    <cellStyle name="標準 39" xfId="178" xr:uid="{E67433E4-72BE-4E1D-9A9B-37FA68284638}"/>
    <cellStyle name="標準 4" xfId="179" xr:uid="{86DFA7C4-5744-4B53-ABA3-9013A4E56DD1}"/>
    <cellStyle name="標準 4 2" xfId="180" xr:uid="{63606AEB-F59C-4319-907D-47A819A5BF46}"/>
    <cellStyle name="標準 4 2 2" xfId="288" xr:uid="{6C519B07-55D8-4DB6-A2BA-FC9451DACE0C}"/>
    <cellStyle name="標準 4 2 3" xfId="306" xr:uid="{E2C4F428-742C-497B-8361-1281E1F7D0FA}"/>
    <cellStyle name="標準 4 2 4" xfId="324" xr:uid="{4DA93549-72EA-466C-BA4D-389862ADE24B}"/>
    <cellStyle name="標準 4 3" xfId="252" xr:uid="{A4B6BB95-ACA1-49AC-AE32-0702A38E4DAD}"/>
    <cellStyle name="標準 4 4" xfId="286" xr:uid="{C7BC88EF-A5A9-4E9D-9E09-0572AFD803BA}"/>
    <cellStyle name="標準 4 5" xfId="304" xr:uid="{F0923D63-79DE-4E28-9564-80DE0FFA0051}"/>
    <cellStyle name="標準 4 6" xfId="322" xr:uid="{AC71F69D-A41D-4403-B7BA-AC9DE0CDE419}"/>
    <cellStyle name="標準 40" xfId="181" xr:uid="{2A48DEB1-462F-481B-8017-654C56988210}"/>
    <cellStyle name="標準 41" xfId="182" xr:uid="{BE7ADF2F-12E5-437C-B1F3-EDFC773B7D61}"/>
    <cellStyle name="標準 42" xfId="183" xr:uid="{CC6F19F1-E64C-4F86-B63C-93C7EA1FC893}"/>
    <cellStyle name="標準 43" xfId="184" xr:uid="{9E081117-C1E5-455C-A9AE-C37BAE579BAD}"/>
    <cellStyle name="標準 44" xfId="185" xr:uid="{FF04D123-CD57-45CC-A572-8A117FAE69B7}"/>
    <cellStyle name="標準 45" xfId="186" xr:uid="{6666E206-3F58-497A-BC7C-2FBB7655A9CB}"/>
    <cellStyle name="標準 46" xfId="2" xr:uid="{9655E9E3-AFA4-46DE-9AC3-A5D0DBFEE05C}"/>
    <cellStyle name="標準 5" xfId="187" xr:uid="{BCA7FB7F-DB4A-4786-9184-C1718FB1DB90}"/>
    <cellStyle name="標準 5 2" xfId="188" xr:uid="{E1DAA7F1-5FB8-40C8-82CE-91864FA7607F}"/>
    <cellStyle name="標準 5 3" xfId="189" xr:uid="{101B964F-3682-41FF-85E3-EBB1FA1E1185}"/>
    <cellStyle name="標準 5 4" xfId="287" xr:uid="{C20EA296-5EB0-43F8-BFF5-AE2716EEBD3B}"/>
    <cellStyle name="標準 5 5" xfId="305" xr:uid="{1EF39D32-E758-46D4-951B-781C06979936}"/>
    <cellStyle name="標準 5 6" xfId="323" xr:uid="{EBC48F08-EE5F-4909-BF3A-9CE9DFB8D038}"/>
    <cellStyle name="標準 6" xfId="190" xr:uid="{BCBA4C2A-5990-4CE6-B79A-5BD99BD58BBF}"/>
    <cellStyle name="標準 6 2" xfId="191" xr:uid="{E7ED3BC3-7DE2-4811-8694-92D5CA816084}"/>
    <cellStyle name="標準 7" xfId="192" xr:uid="{F11C653E-5FF1-425B-B1C3-A41D45DA57CF}"/>
    <cellStyle name="標準 8" xfId="193" xr:uid="{9E4B36C9-0149-4312-8BEE-EC3F50634757}"/>
    <cellStyle name="標準 9" xfId="194" xr:uid="{08996F96-DA28-4C63-B77A-FA312552EFC4}"/>
    <cellStyle name="標準_【畜草研】Ｈ１８えさプロ収支簿" xfId="3" xr:uid="{E29CAC8B-63C4-4CF9-AB75-F72B074EEC2C}"/>
    <cellStyle name="良い" xfId="210" builtinId="26" customBuiltin="1"/>
    <cellStyle name="良い 2" xfId="195" xr:uid="{10F16611-B377-4743-9BF6-AAF8E9A9A35D}"/>
    <cellStyle name="良い 3" xfId="196" xr:uid="{4FD4BC54-DB71-4B97-9329-00E2D33F30E6}"/>
    <cellStyle name="良い 4" xfId="197" xr:uid="{E062BA5D-A61B-4CBF-85E7-27612B74F78A}"/>
  </cellStyles>
  <dxfs count="42">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dxf>
    <dxf>
      <font>
        <b/>
        <i val="0"/>
        <strike val="0"/>
        <color rgb="FFFF0000"/>
      </font>
    </dxf>
    <dxf>
      <font>
        <b/>
        <i val="0"/>
        <strike val="0"/>
        <color rgb="FFFF0000"/>
      </font>
    </dxf>
    <dxf>
      <font>
        <b/>
        <i val="0"/>
        <strike val="0"/>
        <color rgb="FFFF0000"/>
      </font>
    </dxf>
    <dxf>
      <fill>
        <patternFill>
          <bgColor rgb="FFFFFFCC"/>
        </patternFill>
      </fill>
    </dxf>
    <dxf>
      <fill>
        <patternFill>
          <bgColor rgb="FFFFFFCC"/>
        </patternFill>
      </fill>
    </dxf>
    <dxf>
      <font>
        <b/>
        <i val="0"/>
        <color rgb="FFFF0000"/>
      </font>
    </dxf>
    <dxf>
      <font>
        <b/>
        <i val="0"/>
        <color rgb="FFFF000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3" tint="0.79998168889431442"/>
        </patternFill>
      </fill>
    </dxf>
    <dxf>
      <fill>
        <patternFill>
          <bgColor rgb="FFFFFFCC"/>
        </patternFill>
      </fill>
    </dxf>
    <dxf>
      <fill>
        <patternFill>
          <bgColor theme="3" tint="0.79998168889431442"/>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dxf>
    <dxf>
      <fill>
        <patternFill>
          <bgColor rgb="FFFFFFCC"/>
        </patternFill>
      </fill>
    </dxf>
    <dxf>
      <fill>
        <patternFill>
          <bgColor rgb="FFFFFFCC"/>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s>
  <tableStyles count="0" defaultTableStyle="TableStyleMedium9" defaultPivotStyle="PivotStyleLight16"/>
  <colors>
    <mruColors>
      <color rgb="FFFFEBFF"/>
      <color rgb="FFC5D9F1"/>
      <color rgb="FFFFFFFF"/>
      <color rgb="FFFFCCFF"/>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5293</xdr:colOff>
      <xdr:row>0</xdr:row>
      <xdr:rowOff>71966</xdr:rowOff>
    </xdr:from>
    <xdr:to>
      <xdr:col>16</xdr:col>
      <xdr:colOff>14818</xdr:colOff>
      <xdr:row>0</xdr:row>
      <xdr:rowOff>206375</xdr:rowOff>
    </xdr:to>
    <xdr:sp macro="" textlink="">
      <xdr:nvSpPr>
        <xdr:cNvPr id="5" name="正方形/長方形 4">
          <a:extLst>
            <a:ext uri="{FF2B5EF4-FFF2-40B4-BE49-F238E27FC236}">
              <a16:creationId xmlns:a16="http://schemas.microsoft.com/office/drawing/2014/main" id="{C4DF32A2-6B39-4266-B774-6AAD83E13FED}"/>
            </a:ext>
          </a:extLst>
        </xdr:cNvPr>
        <xdr:cNvSpPr/>
      </xdr:nvSpPr>
      <xdr:spPr bwMode="auto">
        <a:xfrm>
          <a:off x="6587068" y="71966"/>
          <a:ext cx="2038350" cy="134409"/>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12</xdr:col>
      <xdr:colOff>85726</xdr:colOff>
      <xdr:row>8</xdr:row>
      <xdr:rowOff>171450</xdr:rowOff>
    </xdr:from>
    <xdr:to>
      <xdr:col>17</xdr:col>
      <xdr:colOff>371476</xdr:colOff>
      <xdr:row>10</xdr:row>
      <xdr:rowOff>36740</xdr:rowOff>
    </xdr:to>
    <xdr:sp macro="" textlink="">
      <xdr:nvSpPr>
        <xdr:cNvPr id="6" name="右中かっこ 5">
          <a:extLst>
            <a:ext uri="{FF2B5EF4-FFF2-40B4-BE49-F238E27FC236}">
              <a16:creationId xmlns:a16="http://schemas.microsoft.com/office/drawing/2014/main" id="{7D943805-95D3-4C85-9E8F-3C4C7909834B}"/>
            </a:ext>
          </a:extLst>
        </xdr:cNvPr>
        <xdr:cNvSpPr/>
      </xdr:nvSpPr>
      <xdr:spPr bwMode="auto">
        <a:xfrm rot="16200000">
          <a:off x="7844519" y="146957"/>
          <a:ext cx="265340" cy="3114675"/>
        </a:xfrm>
        <a:prstGeom prst="rightBrac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13</xdr:col>
      <xdr:colOff>38102</xdr:colOff>
      <xdr:row>6</xdr:row>
      <xdr:rowOff>38100</xdr:rowOff>
    </xdr:from>
    <xdr:ext cx="3057524" cy="552450"/>
    <xdr:sp macro="" textlink="">
      <xdr:nvSpPr>
        <xdr:cNvPr id="7" name="テキスト ボックス 6">
          <a:extLst>
            <a:ext uri="{FF2B5EF4-FFF2-40B4-BE49-F238E27FC236}">
              <a16:creationId xmlns:a16="http://schemas.microsoft.com/office/drawing/2014/main" id="{43607764-97C8-4611-A9C4-05B16DD85CE2}"/>
            </a:ext>
          </a:extLst>
        </xdr:cNvPr>
        <xdr:cNvSpPr txBox="1"/>
      </xdr:nvSpPr>
      <xdr:spPr>
        <a:xfrm>
          <a:off x="6642102" y="1530350"/>
          <a:ext cx="3057524" cy="552450"/>
        </a:xfrm>
        <a:prstGeom prst="rect">
          <a:avLst/>
        </a:prstGeom>
        <a:no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solidFill>
                <a:srgbClr val="FF0000"/>
              </a:solidFill>
            </a:rPr>
            <a:t>構成員が代表機関へ提出する「実績報告書」は代表機関あてになります。</a:t>
          </a:r>
        </a:p>
      </xdr:txBody>
    </xdr:sp>
    <xdr:clientData/>
  </xdr:oneCellAnchor>
  <xdr:twoCellAnchor>
    <xdr:from>
      <xdr:col>13</xdr:col>
      <xdr:colOff>9525</xdr:colOff>
      <xdr:row>23</xdr:row>
      <xdr:rowOff>0</xdr:rowOff>
    </xdr:from>
    <xdr:to>
      <xdr:col>13</xdr:col>
      <xdr:colOff>276225</xdr:colOff>
      <xdr:row>26</xdr:row>
      <xdr:rowOff>104775</xdr:rowOff>
    </xdr:to>
    <xdr:sp macro="" textlink="">
      <xdr:nvSpPr>
        <xdr:cNvPr id="8" name="左中かっこ 7">
          <a:extLst>
            <a:ext uri="{FF2B5EF4-FFF2-40B4-BE49-F238E27FC236}">
              <a16:creationId xmlns:a16="http://schemas.microsoft.com/office/drawing/2014/main" id="{A6A73D81-368A-4E52-9CCA-B00478F88EC9}"/>
            </a:ext>
          </a:extLst>
        </xdr:cNvPr>
        <xdr:cNvSpPr/>
      </xdr:nvSpPr>
      <xdr:spPr bwMode="auto">
        <a:xfrm>
          <a:off x="6467475" y="4400550"/>
          <a:ext cx="266700" cy="704850"/>
        </a:xfrm>
        <a:prstGeom prst="leftBrac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133349</xdr:colOff>
      <xdr:row>21</xdr:row>
      <xdr:rowOff>19050</xdr:rowOff>
    </xdr:from>
    <xdr:to>
      <xdr:col>17</xdr:col>
      <xdr:colOff>190500</xdr:colOff>
      <xdr:row>22</xdr:row>
      <xdr:rowOff>57150</xdr:rowOff>
    </xdr:to>
    <xdr:sp macro="" textlink="">
      <xdr:nvSpPr>
        <xdr:cNvPr id="9" name="吹き出し: 線 8">
          <a:extLst>
            <a:ext uri="{FF2B5EF4-FFF2-40B4-BE49-F238E27FC236}">
              <a16:creationId xmlns:a16="http://schemas.microsoft.com/office/drawing/2014/main" id="{5D806324-B0B6-4091-AF84-A8163B9B443F}"/>
            </a:ext>
          </a:extLst>
        </xdr:cNvPr>
        <xdr:cNvSpPr/>
      </xdr:nvSpPr>
      <xdr:spPr bwMode="auto">
        <a:xfrm>
          <a:off x="6715124" y="4257675"/>
          <a:ext cx="2762251" cy="238125"/>
        </a:xfrm>
        <a:prstGeom prst="borderCallout1">
          <a:avLst>
            <a:gd name="adj1" fmla="val 37500"/>
            <a:gd name="adj2" fmla="val -98"/>
            <a:gd name="adj3" fmla="val 280589"/>
            <a:gd name="adj4" fmla="val -3955"/>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リストから選択し、年度を入力してください。</a:t>
          </a:r>
          <a:endParaRPr lang="en-US" altLang="ja-JP">
            <a:solidFill>
              <a:srgbClr val="FF0000"/>
            </a:solidFill>
            <a:effectLst/>
          </a:endParaRPr>
        </a:p>
      </xdr:txBody>
    </xdr:sp>
    <xdr:clientData/>
  </xdr:twoCellAnchor>
  <xdr:twoCellAnchor>
    <xdr:from>
      <xdr:col>12</xdr:col>
      <xdr:colOff>83608</xdr:colOff>
      <xdr:row>2</xdr:row>
      <xdr:rowOff>40217</xdr:rowOff>
    </xdr:from>
    <xdr:to>
      <xdr:col>19</xdr:col>
      <xdr:colOff>390525</xdr:colOff>
      <xdr:row>4</xdr:row>
      <xdr:rowOff>81492</xdr:rowOff>
    </xdr:to>
    <xdr:sp macro="" textlink="">
      <xdr:nvSpPr>
        <xdr:cNvPr id="10" name="吹き出し: 線 9">
          <a:extLst>
            <a:ext uri="{FF2B5EF4-FFF2-40B4-BE49-F238E27FC236}">
              <a16:creationId xmlns:a16="http://schemas.microsoft.com/office/drawing/2014/main" id="{824F7359-B7ED-4FA7-A556-A7C2BD9E5FB2}"/>
            </a:ext>
          </a:extLst>
        </xdr:cNvPr>
        <xdr:cNvSpPr/>
      </xdr:nvSpPr>
      <xdr:spPr bwMode="auto">
        <a:xfrm>
          <a:off x="6541558" y="478367"/>
          <a:ext cx="4488392" cy="441325"/>
        </a:xfrm>
        <a:prstGeom prst="borderCallout1">
          <a:avLst>
            <a:gd name="adj1" fmla="val -1349"/>
            <a:gd name="adj2" fmla="val 51488"/>
            <a:gd name="adj3" fmla="val -25177"/>
            <a:gd name="adj4" fmla="val 21326"/>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r>
            <a:rPr kumimoji="1" lang="ja-JP" altLang="en-US" sz="1100" b="0">
              <a:solidFill>
                <a:srgbClr val="FF0000"/>
              </a:solidFill>
              <a:effectLst>
                <a:glow rad="152400">
                  <a:schemeClr val="bg1"/>
                </a:glow>
              </a:effectLst>
              <a:latin typeface="+mn-lt"/>
              <a:ea typeface="+mn-ea"/>
              <a:cs typeface="+mn-cs"/>
            </a:rPr>
            <a:t>当様式</a:t>
          </a:r>
          <a:r>
            <a:rPr kumimoji="1" lang="ja-JP" altLang="ja-JP" sz="1100" b="0">
              <a:solidFill>
                <a:srgbClr val="FF0000"/>
              </a:solidFill>
              <a:effectLst>
                <a:glow rad="152400">
                  <a:schemeClr val="bg1"/>
                </a:glow>
              </a:effectLst>
              <a:latin typeface="+mn-lt"/>
              <a:ea typeface="+mn-ea"/>
              <a:cs typeface="+mn-cs"/>
            </a:rPr>
            <a:t>は</a:t>
          </a:r>
          <a:r>
            <a:rPr kumimoji="1" lang="ja-JP" altLang="en-US" sz="1100" b="0">
              <a:solidFill>
                <a:srgbClr val="FF0000"/>
              </a:solidFill>
              <a:effectLst>
                <a:glow rad="152400">
                  <a:schemeClr val="bg1"/>
                </a:glow>
              </a:effectLst>
              <a:latin typeface="+mn-lt"/>
              <a:ea typeface="+mn-ea"/>
              <a:cs typeface="+mn-cs"/>
            </a:rPr>
            <a:t>、</a:t>
          </a:r>
          <a:r>
            <a:rPr kumimoji="1" lang="ja-JP" altLang="ja-JP" sz="1100" b="0" u="dbl">
              <a:solidFill>
                <a:srgbClr val="FF0000"/>
              </a:solidFill>
              <a:effectLst>
                <a:glow rad="152400">
                  <a:schemeClr val="bg1"/>
                </a:glow>
              </a:effectLst>
              <a:latin typeface="+mn-lt"/>
              <a:ea typeface="+mn-ea"/>
              <a:cs typeface="+mn-cs"/>
            </a:rPr>
            <a:t>マッチングファンド</a:t>
          </a:r>
          <a:r>
            <a:rPr kumimoji="1" lang="ja-JP" altLang="ja-JP" sz="1100" b="1" u="dbl">
              <a:solidFill>
                <a:srgbClr val="FF0000"/>
              </a:solidFill>
              <a:effectLst>
                <a:glow rad="152400">
                  <a:schemeClr val="bg1"/>
                </a:glow>
              </a:effectLst>
              <a:latin typeface="+mn-lt"/>
              <a:ea typeface="+mn-ea"/>
              <a:cs typeface="+mn-cs"/>
            </a:rPr>
            <a:t>対象</a:t>
          </a:r>
          <a:r>
            <a:rPr kumimoji="1" lang="ja-JP" altLang="en-US" sz="1100" b="1" u="dbl">
              <a:solidFill>
                <a:srgbClr val="FF0000"/>
              </a:solidFill>
              <a:effectLst>
                <a:glow rad="152400">
                  <a:schemeClr val="bg1"/>
                </a:glow>
              </a:effectLst>
              <a:latin typeface="+mn-lt"/>
              <a:ea typeface="+mn-ea"/>
              <a:cs typeface="+mn-cs"/>
            </a:rPr>
            <a:t>外</a:t>
          </a:r>
          <a:r>
            <a:rPr kumimoji="1" lang="ja-JP" altLang="ja-JP" sz="1100" b="0" u="dbl">
              <a:solidFill>
                <a:srgbClr val="FF0000"/>
              </a:solidFill>
              <a:effectLst>
                <a:glow rad="152400">
                  <a:schemeClr val="bg1"/>
                </a:glow>
              </a:effectLst>
              <a:latin typeface="+mn-lt"/>
              <a:ea typeface="+mn-ea"/>
              <a:cs typeface="+mn-cs"/>
            </a:rPr>
            <a:t>課題用の報告書</a:t>
          </a:r>
          <a:r>
            <a:rPr kumimoji="1" lang="ja-JP" altLang="ja-JP" sz="1100" b="0">
              <a:solidFill>
                <a:srgbClr val="FF0000"/>
              </a:solidFill>
              <a:effectLst>
                <a:glow rad="152400">
                  <a:schemeClr val="bg1"/>
                </a:glow>
              </a:effectLst>
              <a:latin typeface="+mn-lt"/>
              <a:ea typeface="+mn-ea"/>
              <a:cs typeface="+mn-cs"/>
            </a:rPr>
            <a:t>です。</a:t>
          </a:r>
          <a:endParaRPr lang="ja-JP" altLang="ja-JP" b="0">
            <a:solidFill>
              <a:srgbClr val="FF0000"/>
            </a:solidFill>
            <a:effectLst/>
          </a:endParaRPr>
        </a:p>
        <a:p>
          <a:r>
            <a:rPr kumimoji="1" lang="ja-JP" altLang="ja-JP" sz="1100" b="0">
              <a:solidFill>
                <a:srgbClr val="FF0000"/>
              </a:solidFill>
              <a:effectLst>
                <a:glow rad="152400">
                  <a:schemeClr val="bg1"/>
                </a:glow>
              </a:effectLst>
              <a:latin typeface="+mn-lt"/>
              <a:ea typeface="+mn-ea"/>
              <a:cs typeface="+mn-cs"/>
            </a:rPr>
            <a:t>マッチングファンド対象の課題は「経理様式２－</a:t>
          </a:r>
          <a:r>
            <a:rPr kumimoji="1" lang="ja-JP" altLang="en-US" sz="1100" b="0">
              <a:solidFill>
                <a:srgbClr val="FF0000"/>
              </a:solidFill>
              <a:effectLst>
                <a:glow rad="152400">
                  <a:schemeClr val="bg1"/>
                </a:glow>
              </a:effectLst>
              <a:latin typeface="+mn-lt"/>
              <a:ea typeface="+mn-ea"/>
              <a:cs typeface="+mn-cs"/>
            </a:rPr>
            <a:t>２</a:t>
          </a:r>
          <a:r>
            <a:rPr kumimoji="1" lang="ja-JP" altLang="ja-JP" sz="1100" b="0">
              <a:solidFill>
                <a:srgbClr val="FF0000"/>
              </a:solidFill>
              <a:effectLst>
                <a:glow rad="152400">
                  <a:schemeClr val="bg1"/>
                </a:glow>
              </a:effectLst>
              <a:latin typeface="+mn-lt"/>
              <a:ea typeface="+mn-ea"/>
              <a:cs typeface="+mn-cs"/>
            </a:rPr>
            <a:t>」を使用してください。</a:t>
          </a:r>
          <a:endParaRPr lang="ja-JP" altLang="ja-JP" b="0">
            <a:solidFill>
              <a:srgbClr val="FF0000"/>
            </a:solidFill>
            <a:effectLst/>
          </a:endParaRPr>
        </a:p>
      </xdr:txBody>
    </xdr:sp>
    <xdr:clientData/>
  </xdr:twoCellAnchor>
  <xdr:twoCellAnchor>
    <xdr:from>
      <xdr:col>17</xdr:col>
      <xdr:colOff>84667</xdr:colOff>
      <xdr:row>41</xdr:row>
      <xdr:rowOff>105833</xdr:rowOff>
    </xdr:from>
    <xdr:to>
      <xdr:col>21</xdr:col>
      <xdr:colOff>532342</xdr:colOff>
      <xdr:row>43</xdr:row>
      <xdr:rowOff>144991</xdr:rowOff>
    </xdr:to>
    <xdr:sp macro="" textlink="">
      <xdr:nvSpPr>
        <xdr:cNvPr id="11" name="吹き出し: 線 10">
          <a:extLst>
            <a:ext uri="{FF2B5EF4-FFF2-40B4-BE49-F238E27FC236}">
              <a16:creationId xmlns:a16="http://schemas.microsoft.com/office/drawing/2014/main" id="{7D29E368-7480-4F9E-98BF-5B2C96E95684}"/>
            </a:ext>
          </a:extLst>
        </xdr:cNvPr>
        <xdr:cNvSpPr/>
      </xdr:nvSpPr>
      <xdr:spPr bwMode="auto">
        <a:xfrm>
          <a:off x="9398000" y="9091083"/>
          <a:ext cx="2638425" cy="441325"/>
        </a:xfrm>
        <a:prstGeom prst="borderCallout1">
          <a:avLst>
            <a:gd name="adj1" fmla="val 37500"/>
            <a:gd name="adj2" fmla="val -98"/>
            <a:gd name="adj3" fmla="val 46046"/>
            <a:gd name="adj4" fmla="val -17934"/>
          </a:avLst>
        </a:prstGeom>
        <a:solidFill>
          <a:schemeClr val="accent2">
            <a:lumMod val="20000"/>
            <a:lumOff val="80000"/>
          </a:scheme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r>
            <a:rPr kumimoji="1" lang="en-US" altLang="ja-JP" sz="1100" b="0">
              <a:solidFill>
                <a:srgbClr val="FF0000"/>
              </a:solidFill>
              <a:effectLst>
                <a:glow rad="152400">
                  <a:schemeClr val="bg1"/>
                </a:glow>
              </a:effectLst>
              <a:latin typeface="+mn-lt"/>
              <a:ea typeface="+mn-ea"/>
              <a:cs typeface="+mn-cs"/>
            </a:rPr>
            <a:t>※</a:t>
          </a:r>
          <a:r>
            <a:rPr kumimoji="1" lang="ja-JP" altLang="en-US" sz="1100" b="0">
              <a:solidFill>
                <a:srgbClr val="FF0000"/>
              </a:solidFill>
              <a:effectLst>
                <a:glow rad="152400">
                  <a:schemeClr val="bg1"/>
                </a:glow>
              </a:effectLst>
              <a:latin typeface="+mn-lt"/>
              <a:ea typeface="+mn-ea"/>
              <a:cs typeface="+mn-cs"/>
            </a:rPr>
            <a:t>当報告に成果報告書の添付は不要です</a:t>
          </a:r>
          <a:endParaRPr lang="ja-JP" altLang="ja-JP" b="0">
            <a:solidFill>
              <a:srgbClr val="FF0000"/>
            </a:solidFill>
            <a:effectLst/>
          </a:endParaRPr>
        </a:p>
      </xdr:txBody>
    </xdr:sp>
    <xdr:clientData/>
  </xdr:twoCellAnchor>
  <xdr:twoCellAnchor>
    <xdr:from>
      <xdr:col>21</xdr:col>
      <xdr:colOff>778933</xdr:colOff>
      <xdr:row>1</xdr:row>
      <xdr:rowOff>8467</xdr:rowOff>
    </xdr:from>
    <xdr:to>
      <xdr:col>27</xdr:col>
      <xdr:colOff>14818</xdr:colOff>
      <xdr:row>2</xdr:row>
      <xdr:rowOff>46568</xdr:rowOff>
    </xdr:to>
    <xdr:sp macro="" textlink="">
      <xdr:nvSpPr>
        <xdr:cNvPr id="3" name="吹き出し: 線 2">
          <a:extLst>
            <a:ext uri="{FF2B5EF4-FFF2-40B4-BE49-F238E27FC236}">
              <a16:creationId xmlns:a16="http://schemas.microsoft.com/office/drawing/2014/main" id="{CDD8D0FE-2FE5-4862-8E98-3236D100C42C}"/>
            </a:ext>
          </a:extLst>
        </xdr:cNvPr>
        <xdr:cNvSpPr/>
      </xdr:nvSpPr>
      <xdr:spPr bwMode="auto">
        <a:xfrm>
          <a:off x="11150600" y="245534"/>
          <a:ext cx="2495551" cy="232834"/>
        </a:xfrm>
        <a:prstGeom prst="borderCallout1">
          <a:avLst>
            <a:gd name="adj1" fmla="val 37500"/>
            <a:gd name="adj2" fmla="val -98"/>
            <a:gd name="adj3" fmla="val 40590"/>
            <a:gd name="adj4" fmla="val -62988"/>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baseline="0">
              <a:solidFill>
                <a:srgbClr val="FF0000"/>
              </a:solidFill>
              <a:effectLst/>
            </a:rPr>
            <a:t>  </a:t>
          </a:r>
          <a:r>
            <a:rPr lang="ja-JP" altLang="en-US" baseline="0">
              <a:solidFill>
                <a:srgbClr val="FF0000"/>
              </a:solidFill>
              <a:effectLst/>
            </a:rPr>
            <a:t>半角英数字で入力してください</a:t>
          </a:r>
          <a:r>
            <a:rPr lang="ja-JP" altLang="en-US">
              <a:solidFill>
                <a:srgbClr val="FF0000"/>
              </a:solidFill>
              <a:effectLst/>
            </a:rPr>
            <a:t>。</a:t>
          </a:r>
          <a:endParaRPr lang="en-US" altLang="ja-JP">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85724</xdr:colOff>
      <xdr:row>0</xdr:row>
      <xdr:rowOff>56092</xdr:rowOff>
    </xdr:from>
    <xdr:to>
      <xdr:col>12</xdr:col>
      <xdr:colOff>940858</xdr:colOff>
      <xdr:row>0</xdr:row>
      <xdr:rowOff>391584</xdr:rowOff>
    </xdr:to>
    <xdr:sp macro="" textlink="">
      <xdr:nvSpPr>
        <xdr:cNvPr id="7" name="正方形/長方形 6">
          <a:extLst>
            <a:ext uri="{FF2B5EF4-FFF2-40B4-BE49-F238E27FC236}">
              <a16:creationId xmlns:a16="http://schemas.microsoft.com/office/drawing/2014/main" id="{A96AE34E-3BB6-4AB1-AD41-38A2C908B7F4}"/>
            </a:ext>
          </a:extLst>
        </xdr:cNvPr>
        <xdr:cNvSpPr/>
      </xdr:nvSpPr>
      <xdr:spPr bwMode="auto">
        <a:xfrm>
          <a:off x="7494057" y="56092"/>
          <a:ext cx="2051051" cy="335492"/>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11</xdr:col>
      <xdr:colOff>43545</xdr:colOff>
      <xdr:row>13</xdr:row>
      <xdr:rowOff>31748</xdr:rowOff>
    </xdr:from>
    <xdr:to>
      <xdr:col>17</xdr:col>
      <xdr:colOff>719667</xdr:colOff>
      <xdr:row>15</xdr:row>
      <xdr:rowOff>137582</xdr:rowOff>
    </xdr:to>
    <xdr:sp macro="" textlink="">
      <xdr:nvSpPr>
        <xdr:cNvPr id="8" name="吹き出し: 線 7">
          <a:extLst>
            <a:ext uri="{FF2B5EF4-FFF2-40B4-BE49-F238E27FC236}">
              <a16:creationId xmlns:a16="http://schemas.microsoft.com/office/drawing/2014/main" id="{584AD112-9C3E-4FC7-BD59-06032A063408}"/>
            </a:ext>
          </a:extLst>
        </xdr:cNvPr>
        <xdr:cNvSpPr/>
      </xdr:nvSpPr>
      <xdr:spPr bwMode="auto">
        <a:xfrm>
          <a:off x="7578878" y="2476498"/>
          <a:ext cx="6888539" cy="508001"/>
        </a:xfrm>
        <a:prstGeom prst="borderCallout1">
          <a:avLst>
            <a:gd name="adj1" fmla="val -1630"/>
            <a:gd name="adj2" fmla="val 313"/>
            <a:gd name="adj3" fmla="val -299170"/>
            <a:gd name="adj4" fmla="val 30996"/>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左記予算額のうち、「繰越承認申請書（経理様式８）」を提出し、繰越が認められた場合は繰越額を記載してください。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繰越額を除いた額で変更契約を行っている場合は、変更契約後の金額を予算額に記載し、繰越額欄は記載不要です。</a:t>
          </a:r>
          <a:endParaRPr lang="ja-JP" altLang="ja-JP" sz="1000">
            <a:solidFill>
              <a:srgbClr val="FF0000"/>
            </a:solidFill>
            <a:effectLst/>
          </a:endParaRPr>
        </a:p>
      </xdr:txBody>
    </xdr:sp>
    <xdr:clientData/>
  </xdr:twoCellAnchor>
  <xdr:twoCellAnchor>
    <xdr:from>
      <xdr:col>11</xdr:col>
      <xdr:colOff>238126</xdr:colOff>
      <xdr:row>33</xdr:row>
      <xdr:rowOff>95250</xdr:rowOff>
    </xdr:from>
    <xdr:to>
      <xdr:col>17</xdr:col>
      <xdr:colOff>371475</xdr:colOff>
      <xdr:row>35</xdr:row>
      <xdr:rowOff>104775</xdr:rowOff>
    </xdr:to>
    <xdr:sp macro="" textlink="">
      <xdr:nvSpPr>
        <xdr:cNvPr id="9" name="吹き出し: 線 8">
          <a:extLst>
            <a:ext uri="{FF2B5EF4-FFF2-40B4-BE49-F238E27FC236}">
              <a16:creationId xmlns:a16="http://schemas.microsoft.com/office/drawing/2014/main" id="{2B43348F-D140-46C6-8E82-E9B138BF7AE8}"/>
            </a:ext>
          </a:extLst>
        </xdr:cNvPr>
        <xdr:cNvSpPr/>
      </xdr:nvSpPr>
      <xdr:spPr bwMode="auto">
        <a:xfrm>
          <a:off x="7762876" y="6524625"/>
          <a:ext cx="6353174" cy="400050"/>
        </a:xfrm>
        <a:prstGeom prst="borderCallout1">
          <a:avLst>
            <a:gd name="adj1" fmla="val -1630"/>
            <a:gd name="adj2" fmla="val 313"/>
            <a:gd name="adj3" fmla="val -45584"/>
            <a:gd name="adj4" fmla="val 104"/>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「別添１　集計表」シート</a:t>
          </a:r>
          <a:r>
            <a:rPr lang="en-US" altLang="ja-JP" sz="1000">
              <a:solidFill>
                <a:srgbClr val="FF0000"/>
              </a:solidFill>
              <a:effectLst/>
            </a:rPr>
            <a:t>B4</a:t>
          </a:r>
          <a:r>
            <a:rPr lang="ja-JP" altLang="en-US" sz="1000">
              <a:solidFill>
                <a:srgbClr val="FF0000"/>
              </a:solidFill>
              <a:effectLst/>
            </a:rPr>
            <a:t>セル「管理運営機関設置の有無」で「有」とした場合のみ「一般管理費」が表示されます。</a:t>
          </a:r>
          <a:endParaRPr lang="ja-JP" altLang="ja-JP" sz="1000">
            <a:solidFill>
              <a:srgbClr val="FF0000"/>
            </a:solidFill>
            <a:effectLst/>
          </a:endParaRPr>
        </a:p>
      </xdr:txBody>
    </xdr:sp>
    <xdr:clientData/>
  </xdr:twoCellAnchor>
  <xdr:twoCellAnchor>
    <xdr:from>
      <xdr:col>14</xdr:col>
      <xdr:colOff>95249</xdr:colOff>
      <xdr:row>10</xdr:row>
      <xdr:rowOff>52921</xdr:rowOff>
    </xdr:from>
    <xdr:to>
      <xdr:col>17</xdr:col>
      <xdr:colOff>803413</xdr:colOff>
      <xdr:row>12</xdr:row>
      <xdr:rowOff>8282</xdr:rowOff>
    </xdr:to>
    <xdr:sp macro="" textlink="">
      <xdr:nvSpPr>
        <xdr:cNvPr id="5" name="吹き出し: 線 4">
          <a:extLst>
            <a:ext uri="{FF2B5EF4-FFF2-40B4-BE49-F238E27FC236}">
              <a16:creationId xmlns:a16="http://schemas.microsoft.com/office/drawing/2014/main" id="{9F4761E2-8959-4B02-B02B-BECA27082857}"/>
            </a:ext>
          </a:extLst>
        </xdr:cNvPr>
        <xdr:cNvSpPr/>
      </xdr:nvSpPr>
      <xdr:spPr bwMode="auto">
        <a:xfrm>
          <a:off x="10721836" y="2073878"/>
          <a:ext cx="3847273" cy="352926"/>
        </a:xfrm>
        <a:prstGeom prst="borderCallout1">
          <a:avLst>
            <a:gd name="adj1" fmla="val -1630"/>
            <a:gd name="adj2" fmla="val 313"/>
            <a:gd name="adj3" fmla="val -111547"/>
            <a:gd name="adj4" fmla="val 323"/>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（予算額－繰越額）より精算額が大きい場合は赤字で表示されますので、</a:t>
          </a:r>
          <a:endParaRPr lang="en-US" altLang="ja-JP" sz="10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自己負担額が記載されているか確認をしてください。</a:t>
          </a:r>
          <a:endParaRPr lang="ja-JP" altLang="ja-JP" sz="10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397722</xdr:colOff>
      <xdr:row>28</xdr:row>
      <xdr:rowOff>98636</xdr:rowOff>
    </xdr:from>
    <xdr:ext cx="6115050" cy="920750"/>
    <xdr:sp macro="" textlink="">
      <xdr:nvSpPr>
        <xdr:cNvPr id="2" name="テキスト ボックス 1">
          <a:extLst>
            <a:ext uri="{FF2B5EF4-FFF2-40B4-BE49-F238E27FC236}">
              <a16:creationId xmlns:a16="http://schemas.microsoft.com/office/drawing/2014/main" id="{5B62F316-C5D1-4C0B-90D4-2820620DE97C}"/>
            </a:ext>
          </a:extLst>
        </xdr:cNvPr>
        <xdr:cNvSpPr txBox="1"/>
      </xdr:nvSpPr>
      <xdr:spPr>
        <a:xfrm>
          <a:off x="7983432" y="5895551"/>
          <a:ext cx="6115050" cy="920750"/>
        </a:xfrm>
        <a:prstGeom prst="rect">
          <a:avLst/>
        </a:prstGeom>
        <a:solidFill>
          <a:srgbClr val="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100" b="1">
              <a:solidFill>
                <a:srgbClr val="FF0000"/>
              </a:solidFill>
            </a:rPr>
            <a:t>※</a:t>
          </a:r>
          <a:r>
            <a:rPr kumimoji="1" lang="ja-JP" altLang="en-US" sz="1100" b="1">
              <a:solidFill>
                <a:srgbClr val="FF0000"/>
              </a:solidFill>
            </a:rPr>
            <a:t>　委託契約書の「３ 　物品購入計画」により予定された物品及び「備品購入（計画変更）理由書　</a:t>
          </a:r>
          <a:r>
            <a:rPr kumimoji="1" lang="en-US" altLang="ja-JP" sz="1100" b="1">
              <a:solidFill>
                <a:srgbClr val="FF0000"/>
              </a:solidFill>
            </a:rPr>
            <a:t>(</a:t>
          </a:r>
          <a:r>
            <a:rPr kumimoji="1" lang="ja-JP" altLang="en-US" sz="1100" b="1">
              <a:solidFill>
                <a:srgbClr val="FF0000"/>
              </a:solidFill>
            </a:rPr>
            <a:t>経理様式</a:t>
          </a:r>
          <a:r>
            <a:rPr kumimoji="1" lang="en-US" altLang="ja-JP" sz="1100" b="1">
              <a:solidFill>
                <a:srgbClr val="FF0000"/>
              </a:solidFill>
            </a:rPr>
            <a:t>9)</a:t>
          </a:r>
          <a:r>
            <a:rPr kumimoji="1" lang="ja-JP" altLang="en-US" sz="1100" b="1">
              <a:solidFill>
                <a:srgbClr val="FF0000"/>
              </a:solidFill>
            </a:rPr>
            <a:t>」を事業担当課へ提出し事前に了承を得ている物品を記載してください。</a:t>
          </a:r>
          <a:endParaRPr kumimoji="1" lang="en-US" altLang="ja-JP" sz="1100" b="1">
            <a:solidFill>
              <a:srgbClr val="FF0000"/>
            </a:solidFill>
          </a:endParaRPr>
        </a:p>
        <a:p>
          <a:pPr algn="l"/>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　物品購入実績がない場合は、品目欄に「該当なし」と記載してください。</a:t>
          </a:r>
        </a:p>
      </xdr:txBody>
    </xdr:sp>
    <xdr:clientData/>
  </xdr:oneCellAnchor>
  <xdr:twoCellAnchor>
    <xdr:from>
      <xdr:col>19</xdr:col>
      <xdr:colOff>126365</xdr:colOff>
      <xdr:row>13</xdr:row>
      <xdr:rowOff>54398</xdr:rowOff>
    </xdr:from>
    <xdr:to>
      <xdr:col>20</xdr:col>
      <xdr:colOff>507365</xdr:colOff>
      <xdr:row>15</xdr:row>
      <xdr:rowOff>130599</xdr:rowOff>
    </xdr:to>
    <xdr:grpSp>
      <xdr:nvGrpSpPr>
        <xdr:cNvPr id="3" name="グループ化 2">
          <a:extLst>
            <a:ext uri="{FF2B5EF4-FFF2-40B4-BE49-F238E27FC236}">
              <a16:creationId xmlns:a16="http://schemas.microsoft.com/office/drawing/2014/main" id="{61F0AC0A-E848-4C71-A505-C3632D726D81}"/>
            </a:ext>
          </a:extLst>
        </xdr:cNvPr>
        <xdr:cNvGrpSpPr/>
      </xdr:nvGrpSpPr>
      <xdr:grpSpPr>
        <a:xfrm>
          <a:off x="12671425" y="2923328"/>
          <a:ext cx="1043940" cy="487681"/>
          <a:chOff x="13487400" y="2419350"/>
          <a:chExt cx="1047750" cy="476251"/>
        </a:xfrm>
      </xdr:grpSpPr>
      <xdr:sp macro="" textlink="">
        <xdr:nvSpPr>
          <xdr:cNvPr id="4" name="吹き出し: 線 3">
            <a:extLst>
              <a:ext uri="{FF2B5EF4-FFF2-40B4-BE49-F238E27FC236}">
                <a16:creationId xmlns:a16="http://schemas.microsoft.com/office/drawing/2014/main" id="{BE731473-5A58-278C-3B92-D0AAFA5D1FF6}"/>
              </a:ext>
            </a:extLst>
          </xdr:cNvPr>
          <xdr:cNvSpPr/>
        </xdr:nvSpPr>
        <xdr:spPr bwMode="auto">
          <a:xfrm>
            <a:off x="13487400" y="2514601"/>
            <a:ext cx="1047750" cy="381000"/>
          </a:xfrm>
          <a:prstGeom prst="borderCallout1">
            <a:avLst>
              <a:gd name="adj1" fmla="val 1714"/>
              <a:gd name="adj2" fmla="val 98349"/>
              <a:gd name="adj3" fmla="val -83233"/>
              <a:gd name="adj4" fmla="val 87430"/>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 リースは記載不要</a:t>
            </a:r>
            <a:endParaRPr lang="ja-JP" altLang="ja-JP" sz="1000">
              <a:solidFill>
                <a:srgbClr val="FF0000"/>
              </a:solidFill>
              <a:effectLst/>
            </a:endParaRPr>
          </a:p>
        </xdr:txBody>
      </xdr:sp>
      <xdr:cxnSp macro="">
        <xdr:nvCxnSpPr>
          <xdr:cNvPr id="5" name="直線コネクタ 4">
            <a:extLst>
              <a:ext uri="{FF2B5EF4-FFF2-40B4-BE49-F238E27FC236}">
                <a16:creationId xmlns:a16="http://schemas.microsoft.com/office/drawing/2014/main" id="{DA074870-C0B6-0538-05A0-9AEDB5BF19A6}"/>
              </a:ext>
            </a:extLst>
          </xdr:cNvPr>
          <xdr:cNvCxnSpPr>
            <a:stCxn id="4" idx="3"/>
          </xdr:cNvCxnSpPr>
        </xdr:nvCxnSpPr>
        <xdr:spPr bwMode="auto">
          <a:xfrm flipH="1" flipV="1">
            <a:off x="13906500" y="2419350"/>
            <a:ext cx="104775" cy="95251"/>
          </a:xfrm>
          <a:prstGeom prst="line">
            <a:avLst/>
          </a:prstGeom>
          <a:solidFill>
            <a:srgbClr val="FFFFFF"/>
          </a:solidFill>
          <a:ln w="9525" cap="flat" cmpd="sng" algn="ctr">
            <a:solidFill>
              <a:srgbClr val="FF0000"/>
            </a:solidFill>
            <a:prstDash val="solid"/>
            <a:round/>
            <a:headEnd type="none" w="med" len="med"/>
            <a:tailEnd type="arrow" w="med" len="med"/>
          </a:ln>
          <a:effectLst/>
        </xdr:spPr>
      </xdr:cxnSp>
    </xdr:grpSp>
    <xdr:clientData/>
  </xdr:twoCellAnchor>
  <xdr:twoCellAnchor>
    <xdr:from>
      <xdr:col>12</xdr:col>
      <xdr:colOff>64558</xdr:colOff>
      <xdr:row>0</xdr:row>
      <xdr:rowOff>45509</xdr:rowOff>
    </xdr:from>
    <xdr:to>
      <xdr:col>16</xdr:col>
      <xdr:colOff>266700</xdr:colOff>
      <xdr:row>1</xdr:row>
      <xdr:rowOff>22861</xdr:rowOff>
    </xdr:to>
    <xdr:sp macro="" textlink="">
      <xdr:nvSpPr>
        <xdr:cNvPr id="6" name="正方形/長方形 5">
          <a:extLst>
            <a:ext uri="{FF2B5EF4-FFF2-40B4-BE49-F238E27FC236}">
              <a16:creationId xmlns:a16="http://schemas.microsoft.com/office/drawing/2014/main" id="{59A45A97-DCF0-4722-8F1C-970075CF045C}"/>
            </a:ext>
          </a:extLst>
        </xdr:cNvPr>
        <xdr:cNvSpPr/>
      </xdr:nvSpPr>
      <xdr:spPr bwMode="auto">
        <a:xfrm>
          <a:off x="7518823" y="47414"/>
          <a:ext cx="2872952" cy="171662"/>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13</xdr:col>
      <xdr:colOff>169333</xdr:colOff>
      <xdr:row>43</xdr:row>
      <xdr:rowOff>116417</xdr:rowOff>
    </xdr:from>
    <xdr:to>
      <xdr:col>21</xdr:col>
      <xdr:colOff>709083</xdr:colOff>
      <xdr:row>45</xdr:row>
      <xdr:rowOff>190500</xdr:rowOff>
    </xdr:to>
    <xdr:sp macro="" textlink="">
      <xdr:nvSpPr>
        <xdr:cNvPr id="7" name="テキスト ボックス 6">
          <a:extLst>
            <a:ext uri="{FF2B5EF4-FFF2-40B4-BE49-F238E27FC236}">
              <a16:creationId xmlns:a16="http://schemas.microsoft.com/office/drawing/2014/main" id="{72F96EF9-BCE5-46AE-83D4-F304CDA197DB}"/>
            </a:ext>
          </a:extLst>
        </xdr:cNvPr>
        <xdr:cNvSpPr txBox="1"/>
      </xdr:nvSpPr>
      <xdr:spPr>
        <a:xfrm>
          <a:off x="7755043" y="8907992"/>
          <a:ext cx="6599555" cy="474133"/>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r>
            <a:rPr kumimoji="1" lang="ja-JP" altLang="en-US" sz="1100" b="1">
              <a:solidFill>
                <a:sysClr val="windowText" lastClr="000000"/>
              </a:solidFill>
            </a:rPr>
            <a:t>注）ファイナンスリースの場合は、「リース物品の利用状況報告書（経理様式</a:t>
          </a:r>
          <a:r>
            <a:rPr kumimoji="1" lang="en-US" altLang="ja-JP" sz="1100" b="1">
              <a:solidFill>
                <a:sysClr val="windowText" lastClr="000000"/>
              </a:solidFill>
            </a:rPr>
            <a:t>15</a:t>
          </a:r>
          <a:r>
            <a:rPr kumimoji="1" lang="ja-JP" altLang="en-US" sz="1100" b="1">
              <a:solidFill>
                <a:sysClr val="windowText" lastClr="000000"/>
              </a:solidFill>
            </a:rPr>
            <a:t>）」をあわせて提出してください。</a:t>
          </a:r>
        </a:p>
      </xdr:txBody>
    </xdr:sp>
    <xdr:clientData/>
  </xdr:twoCellAnchor>
  <xdr:twoCellAnchor>
    <xdr:from>
      <xdr:col>20</xdr:col>
      <xdr:colOff>174414</xdr:colOff>
      <xdr:row>8</xdr:row>
      <xdr:rowOff>44449</xdr:rowOff>
    </xdr:from>
    <xdr:to>
      <xdr:col>21</xdr:col>
      <xdr:colOff>859155</xdr:colOff>
      <xdr:row>10</xdr:row>
      <xdr:rowOff>47624</xdr:rowOff>
    </xdr:to>
    <xdr:sp macro="" textlink="">
      <xdr:nvSpPr>
        <xdr:cNvPr id="8" name="吹き出し: 線 7">
          <a:extLst>
            <a:ext uri="{FF2B5EF4-FFF2-40B4-BE49-F238E27FC236}">
              <a16:creationId xmlns:a16="http://schemas.microsoft.com/office/drawing/2014/main" id="{A9C7C708-BF9F-4539-8F8D-4339ABD36BD7}"/>
            </a:ext>
          </a:extLst>
        </xdr:cNvPr>
        <xdr:cNvSpPr/>
      </xdr:nvSpPr>
      <xdr:spPr bwMode="auto">
        <a:xfrm>
          <a:off x="13115079" y="1846579"/>
          <a:ext cx="1389591" cy="403225"/>
        </a:xfrm>
        <a:prstGeom prst="borderCallout1">
          <a:avLst>
            <a:gd name="adj1" fmla="val 4968"/>
            <a:gd name="adj2" fmla="val -189"/>
            <a:gd name="adj3" fmla="val -57246"/>
            <a:gd name="adj4" fmla="val 49357"/>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0000"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帳簿に記載の納品日を記載してください。</a:t>
          </a:r>
          <a:endParaRPr lang="ja-JP" altLang="ja-JP" sz="1000" b="0">
            <a:solidFill>
              <a:srgbClr val="FF0000"/>
            </a:solidFill>
            <a:effectLst/>
          </a:endParaRPr>
        </a:p>
      </xdr:txBody>
    </xdr:sp>
    <xdr:clientData/>
  </xdr:twoCellAnchor>
  <xdr:twoCellAnchor>
    <xdr:from>
      <xdr:col>13</xdr:col>
      <xdr:colOff>59690</xdr:colOff>
      <xdr:row>13</xdr:row>
      <xdr:rowOff>130810</xdr:rowOff>
    </xdr:from>
    <xdr:to>
      <xdr:col>17</xdr:col>
      <xdr:colOff>427990</xdr:colOff>
      <xdr:row>19</xdr:row>
      <xdr:rowOff>96943</xdr:rowOff>
    </xdr:to>
    <xdr:sp macro="" textlink="">
      <xdr:nvSpPr>
        <xdr:cNvPr id="9" name="吹き出し: 線 8">
          <a:extLst>
            <a:ext uri="{FF2B5EF4-FFF2-40B4-BE49-F238E27FC236}">
              <a16:creationId xmlns:a16="http://schemas.microsoft.com/office/drawing/2014/main" id="{29D5174F-56AF-4C6E-A172-4D64B6DABC3C}"/>
            </a:ext>
          </a:extLst>
        </xdr:cNvPr>
        <xdr:cNvSpPr/>
      </xdr:nvSpPr>
      <xdr:spPr bwMode="auto">
        <a:xfrm>
          <a:off x="7637780" y="2934970"/>
          <a:ext cx="3450590" cy="1158663"/>
        </a:xfrm>
        <a:prstGeom prst="borderCallout1">
          <a:avLst>
            <a:gd name="adj1" fmla="val 2266"/>
            <a:gd name="adj2" fmla="val 99811"/>
            <a:gd name="adj3" fmla="val -82541"/>
            <a:gd name="adj4" fmla="val 137371"/>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0000"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耐用年数は、「委託業務研究実施要領～事務処理関係編～」４．委託費により取得した物品の取扱い　を確認のうえ、入力してください。</a:t>
          </a: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（処分制限年月日）は、耐用年数が経過する日の属する年度の末日までを記載してください。</a:t>
          </a:r>
          <a:endParaRPr lang="ja-JP" altLang="ja-JP" sz="1000" b="1">
            <a:solidFill>
              <a:srgbClr val="FF0000"/>
            </a:solidFill>
            <a:effectLst/>
          </a:endParaRPr>
        </a:p>
      </xdr:txBody>
    </xdr:sp>
    <xdr:clientData/>
  </xdr:twoCellAnchor>
  <xdr:twoCellAnchor>
    <xdr:from>
      <xdr:col>21</xdr:col>
      <xdr:colOff>25400</xdr:colOff>
      <xdr:row>5</xdr:row>
      <xdr:rowOff>27940</xdr:rowOff>
    </xdr:from>
    <xdr:to>
      <xdr:col>21</xdr:col>
      <xdr:colOff>173990</xdr:colOff>
      <xdr:row>5</xdr:row>
      <xdr:rowOff>160020</xdr:rowOff>
    </xdr:to>
    <xdr:sp macro="" textlink="">
      <xdr:nvSpPr>
        <xdr:cNvPr id="10" name="フローチャート: 結合子 9">
          <a:extLst>
            <a:ext uri="{FF2B5EF4-FFF2-40B4-BE49-F238E27FC236}">
              <a16:creationId xmlns:a16="http://schemas.microsoft.com/office/drawing/2014/main" id="{B45C2825-B380-467B-AF18-7691839ACEB2}"/>
            </a:ext>
          </a:extLst>
        </xdr:cNvPr>
        <xdr:cNvSpPr/>
      </xdr:nvSpPr>
      <xdr:spPr bwMode="auto">
        <a:xfrm>
          <a:off x="13670915" y="1226185"/>
          <a:ext cx="148590" cy="13589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1</a:t>
          </a:r>
          <a:endParaRPr kumimoji="1" lang="ja-JP" altLang="en-US" sz="1100"/>
        </a:p>
      </xdr:txBody>
    </xdr:sp>
    <xdr:clientData/>
  </xdr:twoCellAnchor>
  <xdr:twoCellAnchor>
    <xdr:from>
      <xdr:col>13</xdr:col>
      <xdr:colOff>29210</xdr:colOff>
      <xdr:row>10</xdr:row>
      <xdr:rowOff>46990</xdr:rowOff>
    </xdr:from>
    <xdr:to>
      <xdr:col>13</xdr:col>
      <xdr:colOff>175260</xdr:colOff>
      <xdr:row>11</xdr:row>
      <xdr:rowOff>0</xdr:rowOff>
    </xdr:to>
    <xdr:sp macro="" textlink="">
      <xdr:nvSpPr>
        <xdr:cNvPr id="11" name="フローチャート: 結合子 10">
          <a:extLst>
            <a:ext uri="{FF2B5EF4-FFF2-40B4-BE49-F238E27FC236}">
              <a16:creationId xmlns:a16="http://schemas.microsoft.com/office/drawing/2014/main" id="{134E4549-DAE6-4D6B-9CC5-B8E40FB57D03}"/>
            </a:ext>
          </a:extLst>
        </xdr:cNvPr>
        <xdr:cNvSpPr/>
      </xdr:nvSpPr>
      <xdr:spPr bwMode="auto">
        <a:xfrm>
          <a:off x="7609205" y="2249170"/>
          <a:ext cx="144145" cy="15113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2</a:t>
          </a:r>
          <a:endParaRPr kumimoji="1" lang="ja-JP" altLang="en-US" sz="1100"/>
        </a:p>
      </xdr:txBody>
    </xdr:sp>
    <xdr:clientData/>
  </xdr:twoCellAnchor>
  <xdr:twoCellAnchor>
    <xdr:from>
      <xdr:col>16</xdr:col>
      <xdr:colOff>29210</xdr:colOff>
      <xdr:row>10</xdr:row>
      <xdr:rowOff>20320</xdr:rowOff>
    </xdr:from>
    <xdr:to>
      <xdr:col>16</xdr:col>
      <xdr:colOff>167640</xdr:colOff>
      <xdr:row>10</xdr:row>
      <xdr:rowOff>167640</xdr:rowOff>
    </xdr:to>
    <xdr:sp macro="" textlink="">
      <xdr:nvSpPr>
        <xdr:cNvPr id="12" name="フローチャート: 結合子 11">
          <a:extLst>
            <a:ext uri="{FF2B5EF4-FFF2-40B4-BE49-F238E27FC236}">
              <a16:creationId xmlns:a16="http://schemas.microsoft.com/office/drawing/2014/main" id="{8E4F0874-FDBA-485B-908A-185A33BD0F93}"/>
            </a:ext>
          </a:extLst>
        </xdr:cNvPr>
        <xdr:cNvSpPr/>
      </xdr:nvSpPr>
      <xdr:spPr bwMode="auto">
        <a:xfrm>
          <a:off x="10152380" y="2216785"/>
          <a:ext cx="144145" cy="15494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3</a:t>
          </a:r>
          <a:endParaRPr kumimoji="1" lang="ja-JP" altLang="en-US" sz="1100"/>
        </a:p>
      </xdr:txBody>
    </xdr:sp>
    <xdr:clientData/>
  </xdr:twoCellAnchor>
  <xdr:twoCellAnchor>
    <xdr:from>
      <xdr:col>18</xdr:col>
      <xdr:colOff>22860</xdr:colOff>
      <xdr:row>10</xdr:row>
      <xdr:rowOff>59690</xdr:rowOff>
    </xdr:from>
    <xdr:to>
      <xdr:col>18</xdr:col>
      <xdr:colOff>182880</xdr:colOff>
      <xdr:row>10</xdr:row>
      <xdr:rowOff>198120</xdr:rowOff>
    </xdr:to>
    <xdr:sp macro="" textlink="">
      <xdr:nvSpPr>
        <xdr:cNvPr id="13" name="フローチャート: 結合子 12">
          <a:extLst>
            <a:ext uri="{FF2B5EF4-FFF2-40B4-BE49-F238E27FC236}">
              <a16:creationId xmlns:a16="http://schemas.microsoft.com/office/drawing/2014/main" id="{58E15D63-1303-4D6B-A3A0-E4363287A5D4}"/>
            </a:ext>
          </a:extLst>
        </xdr:cNvPr>
        <xdr:cNvSpPr/>
      </xdr:nvSpPr>
      <xdr:spPr bwMode="auto">
        <a:xfrm>
          <a:off x="11325225" y="2256155"/>
          <a:ext cx="161925" cy="144145"/>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4</a:t>
          </a:r>
          <a:endParaRPr kumimoji="1" lang="ja-JP" altLang="en-US" sz="1100"/>
        </a:p>
      </xdr:txBody>
    </xdr:sp>
    <xdr:clientData/>
  </xdr:twoCellAnchor>
  <xdr:twoCellAnchor>
    <xdr:from>
      <xdr:col>21</xdr:col>
      <xdr:colOff>38100</xdr:colOff>
      <xdr:row>10</xdr:row>
      <xdr:rowOff>67310</xdr:rowOff>
    </xdr:from>
    <xdr:to>
      <xdr:col>21</xdr:col>
      <xdr:colOff>190500</xdr:colOff>
      <xdr:row>11</xdr:row>
      <xdr:rowOff>15240</xdr:rowOff>
    </xdr:to>
    <xdr:sp macro="" textlink="">
      <xdr:nvSpPr>
        <xdr:cNvPr id="14" name="フローチャート: 結合子 13">
          <a:extLst>
            <a:ext uri="{FF2B5EF4-FFF2-40B4-BE49-F238E27FC236}">
              <a16:creationId xmlns:a16="http://schemas.microsoft.com/office/drawing/2014/main" id="{17095B6B-146E-4B8F-A10A-238010C9A16B}"/>
            </a:ext>
          </a:extLst>
        </xdr:cNvPr>
        <xdr:cNvSpPr/>
      </xdr:nvSpPr>
      <xdr:spPr bwMode="auto">
        <a:xfrm>
          <a:off x="13687425" y="2265680"/>
          <a:ext cx="152400" cy="15367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5</a:t>
          </a:r>
          <a:endParaRPr kumimoji="1" lang="ja-JP" altLang="en-US" sz="1100"/>
        </a:p>
      </xdr:txBody>
    </xdr:sp>
    <xdr:clientData/>
  </xdr:twoCellAnchor>
  <xdr:twoCellAnchor>
    <xdr:from>
      <xdr:col>17</xdr:col>
      <xdr:colOff>554990</xdr:colOff>
      <xdr:row>16</xdr:row>
      <xdr:rowOff>20321</xdr:rowOff>
    </xdr:from>
    <xdr:to>
      <xdr:col>20</xdr:col>
      <xdr:colOff>670560</xdr:colOff>
      <xdr:row>18</xdr:row>
      <xdr:rowOff>60961</xdr:rowOff>
    </xdr:to>
    <xdr:sp macro="" textlink="">
      <xdr:nvSpPr>
        <xdr:cNvPr id="15" name="吹き出し: 線 14">
          <a:extLst>
            <a:ext uri="{FF2B5EF4-FFF2-40B4-BE49-F238E27FC236}">
              <a16:creationId xmlns:a16="http://schemas.microsoft.com/office/drawing/2014/main" id="{8A7BFB44-7A1F-4CF9-B81C-B05138EF3BAA}"/>
            </a:ext>
          </a:extLst>
        </xdr:cNvPr>
        <xdr:cNvSpPr/>
      </xdr:nvSpPr>
      <xdr:spPr bwMode="auto">
        <a:xfrm flipH="1">
          <a:off x="11209655" y="3416936"/>
          <a:ext cx="2401570" cy="440690"/>
        </a:xfrm>
        <a:prstGeom prst="borderCallout1">
          <a:avLst>
            <a:gd name="adj1" fmla="val 98665"/>
            <a:gd name="adj2" fmla="val 99811"/>
            <a:gd name="adj3" fmla="val 191452"/>
            <a:gd name="adj4" fmla="val 20652"/>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事業終了時に、譲渡の場合は「譲渡」、</a:t>
          </a: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継続使用の場合は「継続」と記載してください。</a:t>
          </a:r>
          <a:endParaRPr lang="ja-JP" altLang="ja-JP" sz="1000" b="1">
            <a:solidFill>
              <a:srgbClr val="FF0000"/>
            </a:solidFill>
            <a:effectLst/>
          </a:endParaRPr>
        </a:p>
      </xdr:txBody>
    </xdr:sp>
    <xdr:clientData/>
  </xdr:twoCellAnchor>
  <xdr:twoCellAnchor>
    <xdr:from>
      <xdr:col>19</xdr:col>
      <xdr:colOff>411480</xdr:colOff>
      <xdr:row>23</xdr:row>
      <xdr:rowOff>190500</xdr:rowOff>
    </xdr:from>
    <xdr:to>
      <xdr:col>22</xdr:col>
      <xdr:colOff>193040</xdr:colOff>
      <xdr:row>27</xdr:row>
      <xdr:rowOff>27940</xdr:rowOff>
    </xdr:to>
    <xdr:sp macro="" textlink="">
      <xdr:nvSpPr>
        <xdr:cNvPr id="16" name="吹き出し: 線 15">
          <a:extLst>
            <a:ext uri="{FF2B5EF4-FFF2-40B4-BE49-F238E27FC236}">
              <a16:creationId xmlns:a16="http://schemas.microsoft.com/office/drawing/2014/main" id="{73E381C1-BDEF-4C70-BD3E-8947AA012E36}"/>
            </a:ext>
          </a:extLst>
        </xdr:cNvPr>
        <xdr:cNvSpPr/>
      </xdr:nvSpPr>
      <xdr:spPr bwMode="auto">
        <a:xfrm flipH="1">
          <a:off x="12706350" y="4991100"/>
          <a:ext cx="2145665" cy="635635"/>
        </a:xfrm>
        <a:prstGeom prst="borderCallout1">
          <a:avLst>
            <a:gd name="adj1" fmla="val 2266"/>
            <a:gd name="adj2" fmla="val 99811"/>
            <a:gd name="adj3" fmla="val -74238"/>
            <a:gd name="adj4" fmla="val 57066"/>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設備備品費として購入した試作品の部材がある場合には「試作物品」と記載してください。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909109</xdr:colOff>
      <xdr:row>33</xdr:row>
      <xdr:rowOff>59267</xdr:rowOff>
    </xdr:from>
    <xdr:ext cx="4973955" cy="275717"/>
    <xdr:sp macro="" textlink="">
      <xdr:nvSpPr>
        <xdr:cNvPr id="2" name="テキスト ボックス 1">
          <a:extLst>
            <a:ext uri="{FF2B5EF4-FFF2-40B4-BE49-F238E27FC236}">
              <a16:creationId xmlns:a16="http://schemas.microsoft.com/office/drawing/2014/main" id="{24BB0811-E76F-4E38-9F1D-F9054C29FE99}"/>
            </a:ext>
          </a:extLst>
        </xdr:cNvPr>
        <xdr:cNvSpPr txBox="1"/>
      </xdr:nvSpPr>
      <xdr:spPr>
        <a:xfrm>
          <a:off x="8231929" y="6846782"/>
          <a:ext cx="4973955"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　取得した試作品がない場合は、試作品欄に「該当なし」と記載してください。</a:t>
          </a:r>
        </a:p>
      </xdr:txBody>
    </xdr:sp>
    <xdr:clientData/>
  </xdr:oneCellAnchor>
  <xdr:twoCellAnchor>
    <xdr:from>
      <xdr:col>10</xdr:col>
      <xdr:colOff>75140</xdr:colOff>
      <xdr:row>0</xdr:row>
      <xdr:rowOff>30480</xdr:rowOff>
    </xdr:from>
    <xdr:to>
      <xdr:col>12</xdr:col>
      <xdr:colOff>1217082</xdr:colOff>
      <xdr:row>1</xdr:row>
      <xdr:rowOff>0</xdr:rowOff>
    </xdr:to>
    <xdr:sp macro="" textlink="">
      <xdr:nvSpPr>
        <xdr:cNvPr id="3" name="正方形/長方形 2">
          <a:extLst>
            <a:ext uri="{FF2B5EF4-FFF2-40B4-BE49-F238E27FC236}">
              <a16:creationId xmlns:a16="http://schemas.microsoft.com/office/drawing/2014/main" id="{9236154F-DFF7-45E7-A410-25B14722BAAF}"/>
            </a:ext>
          </a:extLst>
        </xdr:cNvPr>
        <xdr:cNvSpPr/>
      </xdr:nvSpPr>
      <xdr:spPr bwMode="auto">
        <a:xfrm>
          <a:off x="7276040" y="28575"/>
          <a:ext cx="2618317" cy="171450"/>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11</xdr:col>
      <xdr:colOff>1270001</xdr:colOff>
      <xdr:row>7</xdr:row>
      <xdr:rowOff>105833</xdr:rowOff>
    </xdr:from>
    <xdr:to>
      <xdr:col>11</xdr:col>
      <xdr:colOff>1407584</xdr:colOff>
      <xdr:row>11</xdr:row>
      <xdr:rowOff>52917</xdr:rowOff>
    </xdr:to>
    <xdr:sp macro="" textlink="">
      <xdr:nvSpPr>
        <xdr:cNvPr id="4" name="左中かっこ 3">
          <a:extLst>
            <a:ext uri="{FF2B5EF4-FFF2-40B4-BE49-F238E27FC236}">
              <a16:creationId xmlns:a16="http://schemas.microsoft.com/office/drawing/2014/main" id="{5CDAD4CF-4EFA-4CFC-811D-C7F31B82EBD1}"/>
            </a:ext>
          </a:extLst>
        </xdr:cNvPr>
        <xdr:cNvSpPr/>
      </xdr:nvSpPr>
      <xdr:spPr bwMode="auto">
        <a:xfrm>
          <a:off x="8598536" y="1704128"/>
          <a:ext cx="76623" cy="752899"/>
        </a:xfrm>
        <a:prstGeom prst="leftBrac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11</xdr:col>
      <xdr:colOff>687917</xdr:colOff>
      <xdr:row>8</xdr:row>
      <xdr:rowOff>137583</xdr:rowOff>
    </xdr:from>
    <xdr:ext cx="518583" cy="296334"/>
    <xdr:sp macro="" textlink="">
      <xdr:nvSpPr>
        <xdr:cNvPr id="5" name="テキスト ボックス 4">
          <a:extLst>
            <a:ext uri="{FF2B5EF4-FFF2-40B4-BE49-F238E27FC236}">
              <a16:creationId xmlns:a16="http://schemas.microsoft.com/office/drawing/2014/main" id="{0773A5CA-39ED-4D00-959C-2294FB6F3AE2}"/>
            </a:ext>
          </a:extLst>
        </xdr:cNvPr>
        <xdr:cNvSpPr txBox="1"/>
      </xdr:nvSpPr>
      <xdr:spPr>
        <a:xfrm>
          <a:off x="8012642" y="1933998"/>
          <a:ext cx="518583" cy="296334"/>
        </a:xfrm>
        <a:prstGeom prst="rect">
          <a:avLst/>
        </a:prstGeom>
        <a:no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0">
              <a:solidFill>
                <a:srgbClr val="FF0000"/>
              </a:solidFill>
            </a:rPr>
            <a:t>内訳</a:t>
          </a:r>
        </a:p>
      </xdr:txBody>
    </xdr:sp>
    <xdr:clientData/>
  </xdr:oneCellAnchor>
  <xdr:twoCellAnchor>
    <xdr:from>
      <xdr:col>11</xdr:col>
      <xdr:colOff>423333</xdr:colOff>
      <xdr:row>25</xdr:row>
      <xdr:rowOff>128271</xdr:rowOff>
    </xdr:from>
    <xdr:to>
      <xdr:col>12</xdr:col>
      <xdr:colOff>1086274</xdr:colOff>
      <xdr:row>29</xdr:row>
      <xdr:rowOff>117264</xdr:rowOff>
    </xdr:to>
    <xdr:sp macro="" textlink="">
      <xdr:nvSpPr>
        <xdr:cNvPr id="6" name="吹き出し: 線 5">
          <a:extLst>
            <a:ext uri="{FF2B5EF4-FFF2-40B4-BE49-F238E27FC236}">
              <a16:creationId xmlns:a16="http://schemas.microsoft.com/office/drawing/2014/main" id="{0A258357-A194-44FE-B3F3-998FA8CA74D2}"/>
            </a:ext>
          </a:extLst>
        </xdr:cNvPr>
        <xdr:cNvSpPr/>
      </xdr:nvSpPr>
      <xdr:spPr bwMode="auto">
        <a:xfrm flipH="1">
          <a:off x="7749963" y="5332731"/>
          <a:ext cx="2009776" cy="785283"/>
        </a:xfrm>
        <a:prstGeom prst="borderCallout1">
          <a:avLst>
            <a:gd name="adj1" fmla="val 2266"/>
            <a:gd name="adj2" fmla="val 99811"/>
            <a:gd name="adj3" fmla="val -74238"/>
            <a:gd name="adj4" fmla="val 57066"/>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「３ 物品購入実績」に記載した試作品の部材が含まれる場合には、「３ 物品購入実績」に記載した内容と同様に記載してください。</a:t>
          </a:r>
          <a:endParaRPr lang="ja-JP" altLang="ja-JP" sz="1000" b="0">
            <a:solidFill>
              <a:srgbClr val="FF0000"/>
            </a:solidFill>
            <a:effectLst/>
          </a:endParaRPr>
        </a:p>
      </xdr:txBody>
    </xdr:sp>
    <xdr:clientData/>
  </xdr:twoCellAnchor>
  <xdr:twoCellAnchor>
    <xdr:from>
      <xdr:col>11</xdr:col>
      <xdr:colOff>668866</xdr:colOff>
      <xdr:row>7</xdr:row>
      <xdr:rowOff>169333</xdr:rowOff>
    </xdr:from>
    <xdr:to>
      <xdr:col>11</xdr:col>
      <xdr:colOff>823806</xdr:colOff>
      <xdr:row>8</xdr:row>
      <xdr:rowOff>105833</xdr:rowOff>
    </xdr:to>
    <xdr:sp macro="" textlink="">
      <xdr:nvSpPr>
        <xdr:cNvPr id="7" name="フローチャート: 結合子 6">
          <a:extLst>
            <a:ext uri="{FF2B5EF4-FFF2-40B4-BE49-F238E27FC236}">
              <a16:creationId xmlns:a16="http://schemas.microsoft.com/office/drawing/2014/main" id="{B40385F6-2D20-4136-9D04-5E2645F3EF1D}"/>
            </a:ext>
          </a:extLst>
        </xdr:cNvPr>
        <xdr:cNvSpPr/>
      </xdr:nvSpPr>
      <xdr:spPr bwMode="auto">
        <a:xfrm>
          <a:off x="7989781" y="1773343"/>
          <a:ext cx="154940" cy="13081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1</a:t>
          </a:r>
          <a:endParaRPr kumimoji="1" lang="ja-JP" altLang="en-US" sz="1100"/>
        </a:p>
      </xdr:txBody>
    </xdr:sp>
    <xdr:clientData/>
  </xdr:twoCellAnchor>
  <xdr:twoCellAnchor>
    <xdr:from>
      <xdr:col>13</xdr:col>
      <xdr:colOff>42334</xdr:colOff>
      <xdr:row>2</xdr:row>
      <xdr:rowOff>177800</xdr:rowOff>
    </xdr:from>
    <xdr:to>
      <xdr:col>13</xdr:col>
      <xdr:colOff>185844</xdr:colOff>
      <xdr:row>3</xdr:row>
      <xdr:rowOff>141817</xdr:rowOff>
    </xdr:to>
    <xdr:sp macro="" textlink="">
      <xdr:nvSpPr>
        <xdr:cNvPr id="8" name="フローチャート: 結合子 7">
          <a:extLst>
            <a:ext uri="{FF2B5EF4-FFF2-40B4-BE49-F238E27FC236}">
              <a16:creationId xmlns:a16="http://schemas.microsoft.com/office/drawing/2014/main" id="{1152EC93-9199-4D4B-9ED9-85F7A3DCACD8}"/>
            </a:ext>
          </a:extLst>
        </xdr:cNvPr>
        <xdr:cNvSpPr/>
      </xdr:nvSpPr>
      <xdr:spPr bwMode="auto">
        <a:xfrm>
          <a:off x="10455064" y="574040"/>
          <a:ext cx="139700" cy="165947"/>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2</a:t>
          </a:r>
          <a:endParaRPr kumimoji="1" lang="ja-JP" altLang="en-US" sz="1100"/>
        </a:p>
      </xdr:txBody>
    </xdr:sp>
    <xdr:clientData/>
  </xdr:twoCellAnchor>
  <xdr:twoCellAnchor>
    <xdr:from>
      <xdr:col>15</xdr:col>
      <xdr:colOff>50800</xdr:colOff>
      <xdr:row>2</xdr:row>
      <xdr:rowOff>101600</xdr:rowOff>
    </xdr:from>
    <xdr:to>
      <xdr:col>15</xdr:col>
      <xdr:colOff>190500</xdr:colOff>
      <xdr:row>3</xdr:row>
      <xdr:rowOff>51647</xdr:rowOff>
    </xdr:to>
    <xdr:sp macro="" textlink="">
      <xdr:nvSpPr>
        <xdr:cNvPr id="9" name="フローチャート: 結合子 8">
          <a:extLst>
            <a:ext uri="{FF2B5EF4-FFF2-40B4-BE49-F238E27FC236}">
              <a16:creationId xmlns:a16="http://schemas.microsoft.com/office/drawing/2014/main" id="{4940C49C-35FC-41B9-AA96-9A767E289261}"/>
            </a:ext>
          </a:extLst>
        </xdr:cNvPr>
        <xdr:cNvSpPr/>
      </xdr:nvSpPr>
      <xdr:spPr bwMode="auto">
        <a:xfrm>
          <a:off x="12208510" y="497840"/>
          <a:ext cx="135890" cy="157692"/>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3</a:t>
          </a:r>
          <a:endParaRPr kumimoji="1" lang="ja-JP" altLang="en-US" sz="1100"/>
        </a:p>
      </xdr:txBody>
    </xdr:sp>
    <xdr:clientData/>
  </xdr:twoCellAnchor>
  <xdr:twoCellAnchor>
    <xdr:from>
      <xdr:col>17</xdr:col>
      <xdr:colOff>25400</xdr:colOff>
      <xdr:row>5</xdr:row>
      <xdr:rowOff>33867</xdr:rowOff>
    </xdr:from>
    <xdr:to>
      <xdr:col>17</xdr:col>
      <xdr:colOff>187960</xdr:colOff>
      <xdr:row>5</xdr:row>
      <xdr:rowOff>173567</xdr:rowOff>
    </xdr:to>
    <xdr:sp macro="" textlink="">
      <xdr:nvSpPr>
        <xdr:cNvPr id="10" name="フローチャート: 結合子 9">
          <a:extLst>
            <a:ext uri="{FF2B5EF4-FFF2-40B4-BE49-F238E27FC236}">
              <a16:creationId xmlns:a16="http://schemas.microsoft.com/office/drawing/2014/main" id="{6D889536-F19A-483D-854E-68F135333F70}"/>
            </a:ext>
          </a:extLst>
        </xdr:cNvPr>
        <xdr:cNvSpPr/>
      </xdr:nvSpPr>
      <xdr:spPr bwMode="auto">
        <a:xfrm>
          <a:off x="13585190" y="1232112"/>
          <a:ext cx="166370" cy="137795"/>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4</a:t>
          </a:r>
          <a:endParaRPr kumimoji="1" lang="ja-JP" altLang="en-US" sz="1100"/>
        </a:p>
      </xdr:txBody>
    </xdr:sp>
    <xdr:clientData/>
  </xdr:twoCellAnchor>
  <xdr:twoCellAnchor>
    <xdr:from>
      <xdr:col>16</xdr:col>
      <xdr:colOff>557530</xdr:colOff>
      <xdr:row>22</xdr:row>
      <xdr:rowOff>43604</xdr:rowOff>
    </xdr:from>
    <xdr:to>
      <xdr:col>16</xdr:col>
      <xdr:colOff>711200</xdr:colOff>
      <xdr:row>22</xdr:row>
      <xdr:rowOff>201084</xdr:rowOff>
    </xdr:to>
    <xdr:sp macro="" textlink="">
      <xdr:nvSpPr>
        <xdr:cNvPr id="11" name="フローチャート: 結合子 10">
          <a:extLst>
            <a:ext uri="{FF2B5EF4-FFF2-40B4-BE49-F238E27FC236}">
              <a16:creationId xmlns:a16="http://schemas.microsoft.com/office/drawing/2014/main" id="{E6401A86-FB1A-440D-8CCE-B4189DB56947}"/>
            </a:ext>
          </a:extLst>
        </xdr:cNvPr>
        <xdr:cNvSpPr/>
      </xdr:nvSpPr>
      <xdr:spPr bwMode="auto">
        <a:xfrm>
          <a:off x="13412470" y="4646084"/>
          <a:ext cx="153670" cy="15748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5</a:t>
          </a:r>
          <a:endParaRPr kumimoji="1" lang="ja-JP" altLang="en-US" sz="1100"/>
        </a:p>
      </xdr:txBody>
    </xdr:sp>
    <xdr:clientData/>
  </xdr:twoCellAnchor>
  <xdr:twoCellAnchor>
    <xdr:from>
      <xdr:col>12</xdr:col>
      <xdr:colOff>1206924</xdr:colOff>
      <xdr:row>25</xdr:row>
      <xdr:rowOff>107950</xdr:rowOff>
    </xdr:from>
    <xdr:to>
      <xdr:col>14</xdr:col>
      <xdr:colOff>863601</xdr:colOff>
      <xdr:row>30</xdr:row>
      <xdr:rowOff>176953</xdr:rowOff>
    </xdr:to>
    <xdr:sp macro="" textlink="">
      <xdr:nvSpPr>
        <xdr:cNvPr id="12" name="吹き出し: 線 11">
          <a:extLst>
            <a:ext uri="{FF2B5EF4-FFF2-40B4-BE49-F238E27FC236}">
              <a16:creationId xmlns:a16="http://schemas.microsoft.com/office/drawing/2014/main" id="{FFFA3026-0F75-416A-BB35-285EACE099D4}"/>
            </a:ext>
          </a:extLst>
        </xdr:cNvPr>
        <xdr:cNvSpPr/>
      </xdr:nvSpPr>
      <xdr:spPr bwMode="auto">
        <a:xfrm flipH="1">
          <a:off x="9880389" y="5306695"/>
          <a:ext cx="2009352" cy="1067223"/>
        </a:xfrm>
        <a:prstGeom prst="borderCallout1">
          <a:avLst>
            <a:gd name="adj1" fmla="val -93"/>
            <a:gd name="adj2" fmla="val 98574"/>
            <a:gd name="adj3" fmla="val -78189"/>
            <a:gd name="adj4" fmla="val 51687"/>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「３ 物品購入実績」に記載した試作品の部材については「</a:t>
          </a:r>
          <a:r>
            <a:rPr lang="ja-JP" altLang="en-US" sz="1000" b="1">
              <a:solidFill>
                <a:srgbClr val="FF0000"/>
              </a:solidFill>
              <a:effectLst/>
            </a:rPr>
            <a:t>－</a:t>
          </a:r>
          <a:r>
            <a:rPr lang="ja-JP" altLang="en-US" sz="1000" b="0">
              <a:solidFill>
                <a:srgbClr val="FF0000"/>
              </a:solidFill>
              <a:effectLst/>
            </a:rPr>
            <a:t>」と記載してください。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a:solidFill>
                <a:srgbClr val="FF0000"/>
              </a:solidFill>
              <a:effectLst/>
            </a:rPr>
            <a:t>※</a:t>
          </a:r>
          <a:r>
            <a:rPr lang="ja-JP" altLang="en-US" sz="1000" b="0">
              <a:solidFill>
                <a:srgbClr val="FF0000"/>
              </a:solidFill>
              <a:effectLst/>
            </a:rPr>
            <a:t>金額を記載すると、「３ 物品購入実績」の記載と二重計上となりますので留意してください。</a:t>
          </a:r>
        </a:p>
      </xdr:txBody>
    </xdr:sp>
    <xdr:clientData/>
  </xdr:twoCellAnchor>
  <xdr:twoCellAnchor>
    <xdr:from>
      <xdr:col>17</xdr:col>
      <xdr:colOff>65615</xdr:colOff>
      <xdr:row>11</xdr:row>
      <xdr:rowOff>38946</xdr:rowOff>
    </xdr:from>
    <xdr:to>
      <xdr:col>21</xdr:col>
      <xdr:colOff>339936</xdr:colOff>
      <xdr:row>13</xdr:row>
      <xdr:rowOff>115993</xdr:rowOff>
    </xdr:to>
    <xdr:sp macro="" textlink="">
      <xdr:nvSpPr>
        <xdr:cNvPr id="13" name="吹き出し: 線 12">
          <a:extLst>
            <a:ext uri="{FF2B5EF4-FFF2-40B4-BE49-F238E27FC236}">
              <a16:creationId xmlns:a16="http://schemas.microsoft.com/office/drawing/2014/main" id="{4DA3E651-125B-4107-BE57-E3CAD9C5C26F}"/>
            </a:ext>
          </a:extLst>
        </xdr:cNvPr>
        <xdr:cNvSpPr/>
      </xdr:nvSpPr>
      <xdr:spPr bwMode="auto">
        <a:xfrm flipH="1">
          <a:off x="13627310" y="2439246"/>
          <a:ext cx="3533776" cy="477097"/>
        </a:xfrm>
        <a:prstGeom prst="borderCallout1">
          <a:avLst>
            <a:gd name="adj1" fmla="val 2266"/>
            <a:gd name="adj2" fmla="val 99811"/>
            <a:gd name="adj3" fmla="val 112239"/>
            <a:gd name="adj4" fmla="val 113151"/>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事業終了時に、譲渡の場合は「譲渡」、継続使用の場合は「継続」</a:t>
          </a: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解体・撤去等により処分する場合は、「廃棄」と記載してください。</a:t>
          </a:r>
          <a:endParaRPr lang="ja-JP" altLang="ja-JP" sz="1000" b="1">
            <a:solidFill>
              <a:srgbClr val="FF0000"/>
            </a:solidFill>
            <a:effectLst/>
          </a:endParaRPr>
        </a:p>
      </xdr:txBody>
    </xdr:sp>
    <xdr:clientData/>
  </xdr:twoCellAnchor>
  <xdr:twoCellAnchor>
    <xdr:from>
      <xdr:col>17</xdr:col>
      <xdr:colOff>287866</xdr:colOff>
      <xdr:row>16</xdr:row>
      <xdr:rowOff>8467</xdr:rowOff>
    </xdr:from>
    <xdr:to>
      <xdr:col>19</xdr:col>
      <xdr:colOff>621032</xdr:colOff>
      <xdr:row>19</xdr:row>
      <xdr:rowOff>83397</xdr:rowOff>
    </xdr:to>
    <xdr:sp macro="" textlink="">
      <xdr:nvSpPr>
        <xdr:cNvPr id="14" name="吹き出し: 線 13">
          <a:extLst>
            <a:ext uri="{FF2B5EF4-FFF2-40B4-BE49-F238E27FC236}">
              <a16:creationId xmlns:a16="http://schemas.microsoft.com/office/drawing/2014/main" id="{D70636FF-AEDB-4F2D-94BE-EAE6E8547183}"/>
            </a:ext>
          </a:extLst>
        </xdr:cNvPr>
        <xdr:cNvSpPr/>
      </xdr:nvSpPr>
      <xdr:spPr bwMode="auto">
        <a:xfrm flipH="1">
          <a:off x="13847656" y="3410797"/>
          <a:ext cx="2350561" cy="675005"/>
        </a:xfrm>
        <a:prstGeom prst="borderCallout1">
          <a:avLst>
            <a:gd name="adj1" fmla="val 100219"/>
            <a:gd name="adj2" fmla="val -275"/>
            <a:gd name="adj3" fmla="val 170184"/>
            <a:gd name="adj4" fmla="val 80640"/>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「３ 物品購入実績」に記載した試作品の部材については「物品に計上」と記載してください。</a:t>
          </a:r>
        </a:p>
      </xdr:txBody>
    </xdr:sp>
    <xdr:clientData/>
  </xdr:twoCellAnchor>
  <xdr:twoCellAnchor>
    <xdr:from>
      <xdr:col>16</xdr:col>
      <xdr:colOff>286596</xdr:colOff>
      <xdr:row>26</xdr:row>
      <xdr:rowOff>176530</xdr:rowOff>
    </xdr:from>
    <xdr:to>
      <xdr:col>20</xdr:col>
      <xdr:colOff>142663</xdr:colOff>
      <xdr:row>34</xdr:row>
      <xdr:rowOff>16933</xdr:rowOff>
    </xdr:to>
    <xdr:sp macro="" textlink="">
      <xdr:nvSpPr>
        <xdr:cNvPr id="15" name="吹き出し: 線 14">
          <a:extLst>
            <a:ext uri="{FF2B5EF4-FFF2-40B4-BE49-F238E27FC236}">
              <a16:creationId xmlns:a16="http://schemas.microsoft.com/office/drawing/2014/main" id="{952F85DC-EA57-4609-A032-93CB3FD9B248}"/>
            </a:ext>
          </a:extLst>
        </xdr:cNvPr>
        <xdr:cNvSpPr/>
      </xdr:nvSpPr>
      <xdr:spPr bwMode="auto">
        <a:xfrm flipH="1">
          <a:off x="13141536" y="5573395"/>
          <a:ext cx="3201247" cy="1438698"/>
        </a:xfrm>
        <a:prstGeom prst="borderCallout1">
          <a:avLst>
            <a:gd name="adj1" fmla="val 168"/>
            <a:gd name="adj2" fmla="val 99520"/>
            <a:gd name="adj3" fmla="val -30178"/>
            <a:gd name="adj4" fmla="val 87925"/>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試作品に係る費用を前年度までの累計（過年度取得した備品＋試作品費用－廃棄等により減額した費用）を記載してください。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下段には年度ごとに試作品に係る費用を記載します。</a:t>
          </a:r>
          <a:endParaRPr lang="en-US" altLang="ja-JP" sz="10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　</a:t>
          </a:r>
          <a:r>
            <a:rPr lang="ja-JP" altLang="en-US" sz="900" b="0">
              <a:solidFill>
                <a:srgbClr val="FF0000"/>
              </a:solidFill>
              <a:effectLst/>
            </a:rPr>
            <a:t>（例）</a:t>
          </a:r>
          <a:r>
            <a:rPr lang="en-US" altLang="ja-JP" sz="900" b="0">
              <a:solidFill>
                <a:srgbClr val="FF0000"/>
              </a:solidFill>
              <a:effectLst/>
            </a:rPr>
            <a:t>R7</a:t>
          </a:r>
          <a:r>
            <a:rPr lang="ja-JP" altLang="en-US" sz="900" b="0">
              <a:solidFill>
                <a:srgbClr val="FF0000"/>
              </a:solidFill>
              <a:effectLst/>
            </a:rPr>
            <a:t>実績報告の場合</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r>
            <a:rPr lang="en-US" altLang="ja-JP" sz="900" b="0">
              <a:solidFill>
                <a:srgbClr val="FF0000"/>
              </a:solidFill>
              <a:effectLst/>
            </a:rPr>
            <a:t>R6</a:t>
          </a:r>
          <a:r>
            <a:rPr lang="ja-JP" altLang="en-US" sz="900" b="0">
              <a:solidFill>
                <a:srgbClr val="FF0000"/>
              </a:solidFill>
              <a:effectLst/>
            </a:rPr>
            <a:t>年度末○○円</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r>
            <a:rPr lang="en-US" altLang="ja-JP" sz="900" b="0">
              <a:solidFill>
                <a:srgbClr val="FF0000"/>
              </a:solidFill>
              <a:effectLst/>
            </a:rPr>
            <a:t>R5</a:t>
          </a:r>
          <a:r>
            <a:rPr lang="ja-JP" altLang="en-US" sz="900" b="0">
              <a:solidFill>
                <a:srgbClr val="FF0000"/>
              </a:solidFill>
              <a:effectLst/>
            </a:rPr>
            <a:t>年度末○○円</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endParaRPr lang="ja-JP" altLang="en-US" sz="1000" b="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583407</xdr:colOff>
      <xdr:row>0</xdr:row>
      <xdr:rowOff>42334</xdr:rowOff>
    </xdr:from>
    <xdr:to>
      <xdr:col>34</xdr:col>
      <xdr:colOff>53340</xdr:colOff>
      <xdr:row>2</xdr:row>
      <xdr:rowOff>114300</xdr:rowOff>
    </xdr:to>
    <xdr:sp macro="" textlink="">
      <xdr:nvSpPr>
        <xdr:cNvPr id="2" name="吹き出し: 線 1">
          <a:extLst>
            <a:ext uri="{FF2B5EF4-FFF2-40B4-BE49-F238E27FC236}">
              <a16:creationId xmlns:a16="http://schemas.microsoft.com/office/drawing/2014/main" id="{85DB4593-D442-4781-BABD-6FB300257555}"/>
            </a:ext>
          </a:extLst>
        </xdr:cNvPr>
        <xdr:cNvSpPr/>
      </xdr:nvSpPr>
      <xdr:spPr bwMode="auto">
        <a:xfrm>
          <a:off x="19595307" y="42334"/>
          <a:ext cx="5108733" cy="422486"/>
        </a:xfrm>
        <a:prstGeom prst="borderCallout1">
          <a:avLst>
            <a:gd name="adj1" fmla="val 58975"/>
            <a:gd name="adj2" fmla="val 603"/>
            <a:gd name="adj3" fmla="val 115309"/>
            <a:gd name="adj4" fmla="val -3221"/>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a:solidFill>
                <a:srgbClr val="FF0000"/>
              </a:solidFill>
              <a:effectLst/>
            </a:rPr>
            <a:t>※</a:t>
          </a:r>
          <a:r>
            <a:rPr lang="ja-JP" altLang="en-US" sz="1200">
              <a:solidFill>
                <a:srgbClr val="FF0000"/>
              </a:solidFill>
              <a:effectLst/>
            </a:rPr>
            <a:t>研究管理運営機関を設置した場合は「有」を選択してください。</a:t>
          </a:r>
          <a:endParaRPr lang="en-US" altLang="ja-JP" sz="12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rgbClr val="FF0000"/>
              </a:solidFill>
              <a:effectLst/>
            </a:rPr>
            <a:t>ただし、研究管理運営機関でない構成員は、選択する必要はありません</a:t>
          </a:r>
          <a:r>
            <a:rPr lang="ja-JP" altLang="en-US" sz="1000">
              <a:solidFill>
                <a:srgbClr val="FF0000"/>
              </a:solidFill>
              <a:effectLst/>
            </a:rPr>
            <a:t>。</a:t>
          </a:r>
          <a:endParaRPr lang="ja-JP" altLang="ja-JP" sz="1000">
            <a:solidFill>
              <a:srgbClr val="FF0000"/>
            </a:solidFill>
            <a:effectLst/>
          </a:endParaRPr>
        </a:p>
      </xdr:txBody>
    </xdr:sp>
    <xdr:clientData/>
  </xdr:twoCellAnchor>
  <xdr:twoCellAnchor>
    <xdr:from>
      <xdr:col>25</xdr:col>
      <xdr:colOff>47625</xdr:colOff>
      <xdr:row>0</xdr:row>
      <xdr:rowOff>47625</xdr:rowOff>
    </xdr:from>
    <xdr:to>
      <xdr:col>26</xdr:col>
      <xdr:colOff>401109</xdr:colOff>
      <xdr:row>0</xdr:row>
      <xdr:rowOff>383117</xdr:rowOff>
    </xdr:to>
    <xdr:sp macro="" textlink="">
      <xdr:nvSpPr>
        <xdr:cNvPr id="3" name="正方形/長方形 2">
          <a:extLst>
            <a:ext uri="{FF2B5EF4-FFF2-40B4-BE49-F238E27FC236}">
              <a16:creationId xmlns:a16="http://schemas.microsoft.com/office/drawing/2014/main" id="{C0D4E59E-0C8B-4F0C-8DD7-AB7A89C02119}"/>
            </a:ext>
          </a:extLst>
        </xdr:cNvPr>
        <xdr:cNvSpPr/>
      </xdr:nvSpPr>
      <xdr:spPr bwMode="auto">
        <a:xfrm>
          <a:off x="18835688" y="47625"/>
          <a:ext cx="2782359" cy="335492"/>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28</xdr:col>
      <xdr:colOff>529</xdr:colOff>
      <xdr:row>4</xdr:row>
      <xdr:rowOff>84667</xdr:rowOff>
    </xdr:from>
    <xdr:to>
      <xdr:col>35</xdr:col>
      <xdr:colOff>0</xdr:colOff>
      <xdr:row>7</xdr:row>
      <xdr:rowOff>0</xdr:rowOff>
    </xdr:to>
    <xdr:sp macro="" textlink="">
      <xdr:nvSpPr>
        <xdr:cNvPr id="4" name="吹き出し: 線 3">
          <a:extLst>
            <a:ext uri="{FF2B5EF4-FFF2-40B4-BE49-F238E27FC236}">
              <a16:creationId xmlns:a16="http://schemas.microsoft.com/office/drawing/2014/main" id="{E5D9D56A-711B-47C7-948E-D86EADFB35E1}"/>
            </a:ext>
          </a:extLst>
        </xdr:cNvPr>
        <xdr:cNvSpPr/>
      </xdr:nvSpPr>
      <xdr:spPr bwMode="auto">
        <a:xfrm>
          <a:off x="20490709" y="808567"/>
          <a:ext cx="6705071" cy="456353"/>
        </a:xfrm>
        <a:prstGeom prst="borderCallout1">
          <a:avLst>
            <a:gd name="adj1" fmla="val 58975"/>
            <a:gd name="adj2" fmla="val 603"/>
            <a:gd name="adj3" fmla="val 6006"/>
            <a:gd name="adj4" fmla="val -14812"/>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a:solidFill>
                <a:srgbClr val="FF0000"/>
              </a:solidFill>
              <a:effectLst/>
            </a:rPr>
            <a:t>※</a:t>
          </a:r>
          <a:r>
            <a:rPr lang="ja-JP" altLang="en-US" sz="1200">
              <a:solidFill>
                <a:srgbClr val="FF0000"/>
              </a:solidFill>
              <a:effectLst/>
            </a:rPr>
            <a:t>事前に「繰越承認申請書（経理様式８）」を提出し、繰越が認められた場合は「有」を選択してください。</a:t>
          </a:r>
          <a:endParaRPr lang="ja-JP" altLang="ja-JP" sz="1000">
            <a:solidFill>
              <a:srgbClr val="FF0000"/>
            </a:solidFill>
            <a:effectLst/>
          </a:endParaRPr>
        </a:p>
      </xdr:txBody>
    </xdr:sp>
    <xdr:clientData/>
  </xdr:twoCellAnchor>
  <xdr:twoCellAnchor>
    <xdr:from>
      <xdr:col>27</xdr:col>
      <xdr:colOff>35718</xdr:colOff>
      <xdr:row>13</xdr:row>
      <xdr:rowOff>95251</xdr:rowOff>
    </xdr:from>
    <xdr:to>
      <xdr:col>27</xdr:col>
      <xdr:colOff>359568</xdr:colOff>
      <xdr:row>36</xdr:row>
      <xdr:rowOff>190500</xdr:rowOff>
    </xdr:to>
    <xdr:sp macro="" textlink="">
      <xdr:nvSpPr>
        <xdr:cNvPr id="5" name="右中かっこ 4">
          <a:extLst>
            <a:ext uri="{FF2B5EF4-FFF2-40B4-BE49-F238E27FC236}">
              <a16:creationId xmlns:a16="http://schemas.microsoft.com/office/drawing/2014/main" id="{1F139698-ADA6-41C2-867B-1FDA8A15EFD0}"/>
            </a:ext>
          </a:extLst>
        </xdr:cNvPr>
        <xdr:cNvSpPr/>
      </xdr:nvSpPr>
      <xdr:spPr bwMode="auto">
        <a:xfrm>
          <a:off x="22026562" y="2393157"/>
          <a:ext cx="323850" cy="5072062"/>
        </a:xfrm>
        <a:prstGeom prst="rightBrace">
          <a:avLst>
            <a:gd name="adj1" fmla="val 31862"/>
            <a:gd name="adj2" fmla="val 2477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27</xdr:col>
      <xdr:colOff>500062</xdr:colOff>
      <xdr:row>15</xdr:row>
      <xdr:rowOff>225250</xdr:rowOff>
    </xdr:from>
    <xdr:ext cx="3309937" cy="1517826"/>
    <xdr:sp macro="" textlink="">
      <xdr:nvSpPr>
        <xdr:cNvPr id="7" name="テキスト ボックス 6">
          <a:extLst>
            <a:ext uri="{FF2B5EF4-FFF2-40B4-BE49-F238E27FC236}">
              <a16:creationId xmlns:a16="http://schemas.microsoft.com/office/drawing/2014/main" id="{88B3B6F9-1F01-4EE8-AA26-7CB47A87753D}"/>
            </a:ext>
          </a:extLst>
        </xdr:cNvPr>
        <xdr:cNvSpPr txBox="1"/>
      </xdr:nvSpPr>
      <xdr:spPr>
        <a:xfrm>
          <a:off x="22436137" y="3063700"/>
          <a:ext cx="3309937" cy="151782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ja-JP" sz="1100" b="1">
              <a:solidFill>
                <a:srgbClr val="FF0000"/>
              </a:solidFill>
              <a:effectLst/>
              <a:latin typeface="+mn-lt"/>
              <a:ea typeface="+mn-ea"/>
              <a:cs typeface="+mn-cs"/>
            </a:rPr>
            <a:t>黄色セルに精算額を入力してください。</a:t>
          </a:r>
          <a:endParaRPr lang="ja-JP" altLang="ja-JP" sz="1400">
            <a:solidFill>
              <a:srgbClr val="FF0000"/>
            </a:solidFill>
            <a:effectLst/>
          </a:endParaRPr>
        </a:p>
        <a:p>
          <a:r>
            <a:rPr kumimoji="1" lang="ja-JP" altLang="ja-JP" sz="1100" b="1">
              <a:solidFill>
                <a:srgbClr val="FF0000"/>
              </a:solidFill>
              <a:effectLst/>
              <a:latin typeface="+mn-lt"/>
              <a:ea typeface="+mn-ea"/>
              <a:cs typeface="+mn-cs"/>
            </a:rPr>
            <a:t>青色セルは自動計算されます。</a:t>
          </a:r>
          <a:endParaRPr lang="ja-JP" altLang="ja-JP" sz="1400">
            <a:solidFill>
              <a:srgbClr val="FF0000"/>
            </a:solidFill>
            <a:effectLst/>
          </a:endParaRPr>
        </a:p>
        <a:p>
          <a:r>
            <a:rPr kumimoji="1" lang="ja-JP" altLang="ja-JP" sz="1100" b="1">
              <a:solidFill>
                <a:srgbClr val="FF0000"/>
              </a:solidFill>
              <a:effectLst/>
              <a:latin typeface="+mn-lt"/>
              <a:ea typeface="+mn-ea"/>
              <a:cs typeface="+mn-cs"/>
            </a:rPr>
            <a:t>桃色セルは、間接経費の割合が積算時の比率を超えた場合「見直し」と表示されますので、精算額を確認してください。</a:t>
          </a:r>
          <a:endParaRPr lang="ja-JP" altLang="ja-JP" sz="1400">
            <a:solidFill>
              <a:srgbClr val="FF0000"/>
            </a:solidFill>
            <a:effectLst/>
          </a:endParaRPr>
        </a:p>
        <a:p>
          <a:r>
            <a:rPr kumimoji="1" lang="ja-JP" altLang="ja-JP" sz="1100" b="1">
              <a:solidFill>
                <a:srgbClr val="FF0000"/>
              </a:solidFill>
              <a:effectLst/>
              <a:latin typeface="+mn-lt"/>
              <a:ea typeface="+mn-ea"/>
              <a:cs typeface="+mn-cs"/>
            </a:rPr>
            <a:t>積算時の比率以内だと「</a:t>
          </a:r>
          <a:r>
            <a:rPr kumimoji="1" lang="en-US" altLang="ja-JP" sz="1100" b="1">
              <a:solidFill>
                <a:srgbClr val="FF0000"/>
              </a:solidFill>
              <a:effectLst/>
              <a:latin typeface="+mn-lt"/>
              <a:ea typeface="+mn-ea"/>
              <a:cs typeface="+mn-cs"/>
            </a:rPr>
            <a:t>OK</a:t>
          </a:r>
          <a:r>
            <a:rPr kumimoji="1" lang="ja-JP" altLang="ja-JP" sz="1100" b="1">
              <a:solidFill>
                <a:srgbClr val="FF0000"/>
              </a:solidFill>
              <a:effectLst/>
              <a:latin typeface="+mn-lt"/>
              <a:ea typeface="+mn-ea"/>
              <a:cs typeface="+mn-cs"/>
            </a:rPr>
            <a:t>」と表示されます。</a:t>
          </a:r>
          <a:endParaRPr lang="ja-JP" altLang="ja-JP" sz="1400">
            <a:solidFill>
              <a:srgbClr val="FF0000"/>
            </a:solidFill>
            <a:effectLst/>
          </a:endParaRPr>
        </a:p>
      </xdr:txBody>
    </xdr:sp>
    <xdr:clientData/>
  </xdr:oneCellAnchor>
  <xdr:oneCellAnchor>
    <xdr:from>
      <xdr:col>29</xdr:col>
      <xdr:colOff>5238</xdr:colOff>
      <xdr:row>11</xdr:row>
      <xdr:rowOff>9524</xdr:rowOff>
    </xdr:from>
    <xdr:ext cx="4012702" cy="275717"/>
    <xdr:sp macro="" textlink="">
      <xdr:nvSpPr>
        <xdr:cNvPr id="8" name="テキスト ボックス 7">
          <a:extLst>
            <a:ext uri="{FF2B5EF4-FFF2-40B4-BE49-F238E27FC236}">
              <a16:creationId xmlns:a16="http://schemas.microsoft.com/office/drawing/2014/main" id="{287C95EB-787C-4C4E-B897-CBF3CB840495}"/>
            </a:ext>
          </a:extLst>
        </xdr:cNvPr>
        <xdr:cNvSpPr txBox="1"/>
      </xdr:nvSpPr>
      <xdr:spPr>
        <a:xfrm>
          <a:off x="22743318" y="2059304"/>
          <a:ext cx="401270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t>
          </a:r>
          <a:r>
            <a:rPr kumimoji="1" lang="ja-JP" altLang="en-US" sz="1100" b="1">
              <a:solidFill>
                <a:srgbClr val="FF0000"/>
              </a:solidFill>
            </a:rPr>
            <a:t>構成員名（代表機関としての構成員を含む）を記載してください</a:t>
          </a:r>
        </a:p>
      </xdr:txBody>
    </xdr:sp>
    <xdr:clientData/>
  </xdr:oneCellAnchor>
  <xdr:oneCellAnchor>
    <xdr:from>
      <xdr:col>28</xdr:col>
      <xdr:colOff>687705</xdr:colOff>
      <xdr:row>53</xdr:row>
      <xdr:rowOff>181451</xdr:rowOff>
    </xdr:from>
    <xdr:ext cx="2746842" cy="275717"/>
    <xdr:sp macro="" textlink="">
      <xdr:nvSpPr>
        <xdr:cNvPr id="10" name="テキスト ボックス 9">
          <a:extLst>
            <a:ext uri="{FF2B5EF4-FFF2-40B4-BE49-F238E27FC236}">
              <a16:creationId xmlns:a16="http://schemas.microsoft.com/office/drawing/2014/main" id="{E5A9A769-906F-4FD5-A260-1162682205C8}"/>
            </a:ext>
          </a:extLst>
        </xdr:cNvPr>
        <xdr:cNvSpPr txBox="1"/>
      </xdr:nvSpPr>
      <xdr:spPr>
        <a:xfrm>
          <a:off x="22732365" y="12975431"/>
          <a:ext cx="274684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精算額の表の構成員名から転記されます。</a:t>
          </a:r>
        </a:p>
      </xdr:txBody>
    </xdr:sp>
    <xdr:clientData/>
  </xdr:oneCellAnchor>
  <xdr:oneCellAnchor>
    <xdr:from>
      <xdr:col>28</xdr:col>
      <xdr:colOff>679133</xdr:colOff>
      <xdr:row>68</xdr:row>
      <xdr:rowOff>9525</xdr:rowOff>
    </xdr:from>
    <xdr:ext cx="2746842" cy="275717"/>
    <xdr:sp macro="" textlink="">
      <xdr:nvSpPr>
        <xdr:cNvPr id="11" name="テキスト ボックス 10">
          <a:extLst>
            <a:ext uri="{FF2B5EF4-FFF2-40B4-BE49-F238E27FC236}">
              <a16:creationId xmlns:a16="http://schemas.microsoft.com/office/drawing/2014/main" id="{CF48A33D-7D3E-4F9E-8864-795F18E09B7B}"/>
            </a:ext>
          </a:extLst>
        </xdr:cNvPr>
        <xdr:cNvSpPr txBox="1"/>
      </xdr:nvSpPr>
      <xdr:spPr>
        <a:xfrm>
          <a:off x="22723793" y="16171545"/>
          <a:ext cx="274684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精算額の表の構成員名から転記されます。</a:t>
          </a:r>
        </a:p>
      </xdr:txBody>
    </xdr:sp>
    <xdr:clientData/>
  </xdr:oneCellAnchor>
  <xdr:twoCellAnchor>
    <xdr:from>
      <xdr:col>27</xdr:col>
      <xdr:colOff>50005</xdr:colOff>
      <xdr:row>70</xdr:row>
      <xdr:rowOff>44291</xdr:rowOff>
    </xdr:from>
    <xdr:to>
      <xdr:col>27</xdr:col>
      <xdr:colOff>377189</xdr:colOff>
      <xdr:row>91</xdr:row>
      <xdr:rowOff>168116</xdr:rowOff>
    </xdr:to>
    <xdr:sp macro="" textlink="">
      <xdr:nvSpPr>
        <xdr:cNvPr id="12" name="右中かっこ 11">
          <a:extLst>
            <a:ext uri="{FF2B5EF4-FFF2-40B4-BE49-F238E27FC236}">
              <a16:creationId xmlns:a16="http://schemas.microsoft.com/office/drawing/2014/main" id="{22D9984B-FC71-4AC7-B0D5-9D04C5105524}"/>
            </a:ext>
          </a:extLst>
        </xdr:cNvPr>
        <xdr:cNvSpPr/>
      </xdr:nvSpPr>
      <xdr:spPr bwMode="auto">
        <a:xfrm>
          <a:off x="21309805" y="16770191"/>
          <a:ext cx="327184" cy="4924425"/>
        </a:xfrm>
        <a:prstGeom prst="rightBrace">
          <a:avLst>
            <a:gd name="adj1" fmla="val 31862"/>
            <a:gd name="adj2" fmla="val 1751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27</xdr:col>
      <xdr:colOff>518159</xdr:colOff>
      <xdr:row>72</xdr:row>
      <xdr:rowOff>92393</xdr:rowOff>
    </xdr:from>
    <xdr:ext cx="3600450" cy="752765"/>
    <xdr:sp macro="" textlink="">
      <xdr:nvSpPr>
        <xdr:cNvPr id="13" name="テキスト ボックス 12">
          <a:extLst>
            <a:ext uri="{FF2B5EF4-FFF2-40B4-BE49-F238E27FC236}">
              <a16:creationId xmlns:a16="http://schemas.microsoft.com/office/drawing/2014/main" id="{3F00EBF7-4FDB-4F19-93F4-E6E2C553B7B7}"/>
            </a:ext>
          </a:extLst>
        </xdr:cNvPr>
        <xdr:cNvSpPr txBox="1"/>
      </xdr:nvSpPr>
      <xdr:spPr>
        <a:xfrm>
          <a:off x="21777959" y="17275493"/>
          <a:ext cx="3600450" cy="7527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b="1">
              <a:solidFill>
                <a:srgbClr val="FF0000"/>
              </a:solidFill>
            </a:rPr>
            <a:t>B5</a:t>
          </a:r>
          <a:r>
            <a:rPr kumimoji="1" lang="ja-JP" altLang="en-US" sz="1100" b="1">
              <a:solidFill>
                <a:srgbClr val="FF0000"/>
              </a:solidFill>
            </a:rPr>
            <a:t>セル「繰越の有無」で「有」を選択のうえ、</a:t>
          </a:r>
          <a:endParaRPr kumimoji="1" lang="en-US" altLang="ja-JP" sz="1100" b="1">
            <a:solidFill>
              <a:srgbClr val="FF0000"/>
            </a:solidFill>
          </a:endParaRPr>
        </a:p>
        <a:p>
          <a:r>
            <a:rPr kumimoji="1" lang="ja-JP" altLang="en-US" sz="1100" b="1">
              <a:solidFill>
                <a:srgbClr val="FF0000"/>
              </a:solidFill>
            </a:rPr>
            <a:t>黄色セルに事前に承認を受けた繰越額を入力してください。</a:t>
          </a:r>
          <a:endParaRPr kumimoji="1" lang="en-US" altLang="ja-JP" sz="1100" b="1">
            <a:solidFill>
              <a:srgbClr val="FF0000"/>
            </a:solidFill>
          </a:endParaRPr>
        </a:p>
        <a:p>
          <a:r>
            <a:rPr kumimoji="1" lang="ja-JP" altLang="en-US" sz="1100" b="1">
              <a:solidFill>
                <a:srgbClr val="FF0000"/>
              </a:solidFill>
            </a:rPr>
            <a:t>緑色セルは自動計算されます。</a:t>
          </a:r>
        </a:p>
      </xdr:txBody>
    </xdr:sp>
    <xdr:clientData/>
  </xdr:oneCellAnchor>
  <xdr:twoCellAnchor>
    <xdr:from>
      <xdr:col>27</xdr:col>
      <xdr:colOff>333375</xdr:colOff>
      <xdr:row>77</xdr:row>
      <xdr:rowOff>142875</xdr:rowOff>
    </xdr:from>
    <xdr:to>
      <xdr:col>35</xdr:col>
      <xdr:colOff>0</xdr:colOff>
      <xdr:row>84</xdr:row>
      <xdr:rowOff>137160</xdr:rowOff>
    </xdr:to>
    <xdr:sp macro="" textlink="">
      <xdr:nvSpPr>
        <xdr:cNvPr id="14" name="正方形/長方形 13">
          <a:extLst>
            <a:ext uri="{FF2B5EF4-FFF2-40B4-BE49-F238E27FC236}">
              <a16:creationId xmlns:a16="http://schemas.microsoft.com/office/drawing/2014/main" id="{EABE3464-D3A1-487A-9AE0-3391698FAEC9}"/>
            </a:ext>
          </a:extLst>
        </xdr:cNvPr>
        <xdr:cNvSpPr/>
      </xdr:nvSpPr>
      <xdr:spPr bwMode="auto">
        <a:xfrm>
          <a:off x="20038695" y="18468975"/>
          <a:ext cx="5747385" cy="1594485"/>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t" upright="1"/>
        <a:lstStyle/>
        <a:p>
          <a:pPr algn="ctr"/>
          <a:r>
            <a:rPr kumimoji="1" lang="en-US" altLang="ja-JP" sz="1400" b="1">
              <a:ln w="3175">
                <a:noFill/>
              </a:ln>
              <a:solidFill>
                <a:srgbClr val="FF0000"/>
              </a:solidFill>
              <a:effectLst>
                <a:glow rad="152400">
                  <a:schemeClr val="bg1"/>
                </a:glow>
              </a:effectLst>
            </a:rPr>
            <a:t>B5</a:t>
          </a:r>
          <a:r>
            <a:rPr kumimoji="1" lang="ja-JP" altLang="en-US" sz="1400" b="1">
              <a:ln w="3175">
                <a:noFill/>
              </a:ln>
              <a:solidFill>
                <a:srgbClr val="FF0000"/>
              </a:solidFill>
              <a:effectLst>
                <a:glow rad="152400">
                  <a:schemeClr val="bg1"/>
                </a:glow>
              </a:effectLst>
            </a:rPr>
            <a:t>セル「繰越の有無」で「無」を選択時は黄色セルに入力できません。</a:t>
          </a: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xdr:txBody>
    </xdr:sp>
    <xdr:clientData/>
  </xdr:twoCellAnchor>
  <xdr:oneCellAnchor>
    <xdr:from>
      <xdr:col>26</xdr:col>
      <xdr:colOff>402168</xdr:colOff>
      <xdr:row>35</xdr:row>
      <xdr:rowOff>105833</xdr:rowOff>
    </xdr:from>
    <xdr:ext cx="6641305" cy="275717"/>
    <xdr:sp macro="" textlink="">
      <xdr:nvSpPr>
        <xdr:cNvPr id="15" name="テキスト ボックス 14">
          <a:extLst>
            <a:ext uri="{FF2B5EF4-FFF2-40B4-BE49-F238E27FC236}">
              <a16:creationId xmlns:a16="http://schemas.microsoft.com/office/drawing/2014/main" id="{33895F6C-46CC-47FA-9077-F327AAA58856}"/>
            </a:ext>
          </a:extLst>
        </xdr:cNvPr>
        <xdr:cNvSpPr txBox="1"/>
      </xdr:nvSpPr>
      <xdr:spPr>
        <a:xfrm>
          <a:off x="21611168" y="7524750"/>
          <a:ext cx="6641305"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B4</a:t>
          </a:r>
          <a:r>
            <a:rPr kumimoji="1" lang="ja-JP" altLang="en-US" sz="1100" b="1">
              <a:solidFill>
                <a:srgbClr val="FF0000"/>
              </a:solidFill>
            </a:rPr>
            <a:t>セル「管理運営機関設置の有無」で「有」とした場合のみ「一般管理費」「一般管理費割合」が表示されます。</a:t>
          </a:r>
        </a:p>
      </xdr:txBody>
    </xdr:sp>
    <xdr:clientData/>
  </xdr:oneCellAnchor>
  <xdr:twoCellAnchor>
    <xdr:from>
      <xdr:col>26</xdr:col>
      <xdr:colOff>21167</xdr:colOff>
      <xdr:row>35</xdr:row>
      <xdr:rowOff>31750</xdr:rowOff>
    </xdr:from>
    <xdr:to>
      <xdr:col>26</xdr:col>
      <xdr:colOff>343694</xdr:colOff>
      <xdr:row>36</xdr:row>
      <xdr:rowOff>211667</xdr:rowOff>
    </xdr:to>
    <xdr:sp macro="" textlink="">
      <xdr:nvSpPr>
        <xdr:cNvPr id="17" name="右中かっこ 16">
          <a:extLst>
            <a:ext uri="{FF2B5EF4-FFF2-40B4-BE49-F238E27FC236}">
              <a16:creationId xmlns:a16="http://schemas.microsoft.com/office/drawing/2014/main" id="{DD4DE3AE-E6DD-428E-8375-9DB9F53220A8}"/>
            </a:ext>
          </a:extLst>
        </xdr:cNvPr>
        <xdr:cNvSpPr/>
      </xdr:nvSpPr>
      <xdr:spPr bwMode="auto">
        <a:xfrm>
          <a:off x="21230167" y="7450667"/>
          <a:ext cx="322527" cy="412750"/>
        </a:xfrm>
        <a:prstGeom prst="rightBrace">
          <a:avLst>
            <a:gd name="adj1" fmla="val 31862"/>
            <a:gd name="adj2" fmla="val 43541"/>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2413000</xdr:colOff>
      <xdr:row>63</xdr:row>
      <xdr:rowOff>31750</xdr:rowOff>
    </xdr:from>
    <xdr:to>
      <xdr:col>26</xdr:col>
      <xdr:colOff>301360</xdr:colOff>
      <xdr:row>64</xdr:row>
      <xdr:rowOff>211666</xdr:rowOff>
    </xdr:to>
    <xdr:sp macro="" textlink="">
      <xdr:nvSpPr>
        <xdr:cNvPr id="25" name="右中かっこ 24">
          <a:extLst>
            <a:ext uri="{FF2B5EF4-FFF2-40B4-BE49-F238E27FC236}">
              <a16:creationId xmlns:a16="http://schemas.microsoft.com/office/drawing/2014/main" id="{D32F1927-4B44-477E-B739-4C646130590D}"/>
            </a:ext>
          </a:extLst>
        </xdr:cNvPr>
        <xdr:cNvSpPr/>
      </xdr:nvSpPr>
      <xdr:spPr bwMode="auto">
        <a:xfrm>
          <a:off x="21187833" y="12837583"/>
          <a:ext cx="322527" cy="412750"/>
        </a:xfrm>
        <a:prstGeom prst="rightBrace">
          <a:avLst>
            <a:gd name="adj1" fmla="val 31862"/>
            <a:gd name="adj2" fmla="val 43541"/>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oneCellAnchor>
    <xdr:from>
      <xdr:col>25</xdr:col>
      <xdr:colOff>941917</xdr:colOff>
      <xdr:row>89</xdr:row>
      <xdr:rowOff>201084</xdr:rowOff>
    </xdr:from>
    <xdr:ext cx="5507598" cy="275717"/>
    <xdr:sp macro="" textlink="">
      <xdr:nvSpPr>
        <xdr:cNvPr id="26" name="テキスト ボックス 25">
          <a:extLst>
            <a:ext uri="{FF2B5EF4-FFF2-40B4-BE49-F238E27FC236}">
              <a16:creationId xmlns:a16="http://schemas.microsoft.com/office/drawing/2014/main" id="{8BA69809-2D0E-4E3C-B96E-16ADA8E9403C}"/>
            </a:ext>
          </a:extLst>
        </xdr:cNvPr>
        <xdr:cNvSpPr txBox="1"/>
      </xdr:nvSpPr>
      <xdr:spPr>
        <a:xfrm>
          <a:off x="19716750" y="18848917"/>
          <a:ext cx="5507598"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B4</a:t>
          </a:r>
          <a:r>
            <a:rPr kumimoji="1" lang="ja-JP" altLang="en-US" sz="1100" b="1">
              <a:solidFill>
                <a:srgbClr val="FF0000"/>
              </a:solidFill>
            </a:rPr>
            <a:t>セル「管理運営機関設置の有無」で「有」とした場合のみ「一般管理費」が表示されます。</a:t>
          </a:r>
        </a:p>
      </xdr:txBody>
    </xdr:sp>
    <xdr:clientData/>
  </xdr:oneCellAnchor>
  <xdr:twoCellAnchor>
    <xdr:from>
      <xdr:col>27</xdr:col>
      <xdr:colOff>40957</xdr:colOff>
      <xdr:row>56</xdr:row>
      <xdr:rowOff>98584</xdr:rowOff>
    </xdr:from>
    <xdr:to>
      <xdr:col>27</xdr:col>
      <xdr:colOff>364807</xdr:colOff>
      <xdr:row>65</xdr:row>
      <xdr:rowOff>122397</xdr:rowOff>
    </xdr:to>
    <xdr:sp macro="" textlink="">
      <xdr:nvSpPr>
        <xdr:cNvPr id="19" name="右中かっこ 18">
          <a:extLst>
            <a:ext uri="{FF2B5EF4-FFF2-40B4-BE49-F238E27FC236}">
              <a16:creationId xmlns:a16="http://schemas.microsoft.com/office/drawing/2014/main" id="{040E7B3E-EBAC-461B-9DD6-451EB5353DA8}"/>
            </a:ext>
          </a:extLst>
        </xdr:cNvPr>
        <xdr:cNvSpPr/>
      </xdr:nvSpPr>
      <xdr:spPr bwMode="auto">
        <a:xfrm>
          <a:off x="21300757" y="13646944"/>
          <a:ext cx="323850" cy="2081213"/>
        </a:xfrm>
        <a:prstGeom prst="rightBrace">
          <a:avLst>
            <a:gd name="adj1" fmla="val 61274"/>
            <a:gd name="adj2" fmla="val 2477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27</xdr:col>
      <xdr:colOff>494347</xdr:colOff>
      <xdr:row>57</xdr:row>
      <xdr:rowOff>94774</xdr:rowOff>
    </xdr:from>
    <xdr:ext cx="3309937" cy="559127"/>
    <xdr:sp macro="" textlink="">
      <xdr:nvSpPr>
        <xdr:cNvPr id="22" name="テキスト ボックス 21">
          <a:extLst>
            <a:ext uri="{FF2B5EF4-FFF2-40B4-BE49-F238E27FC236}">
              <a16:creationId xmlns:a16="http://schemas.microsoft.com/office/drawing/2014/main" id="{172A15F4-76BF-4BEC-8A65-C9B5AEAABE54}"/>
            </a:ext>
          </a:extLst>
        </xdr:cNvPr>
        <xdr:cNvSpPr txBox="1"/>
      </xdr:nvSpPr>
      <xdr:spPr>
        <a:xfrm>
          <a:off x="21754147" y="13871734"/>
          <a:ext cx="3309937" cy="55912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400" b="1">
              <a:solidFill>
                <a:srgbClr val="FF0000"/>
              </a:solidFill>
            </a:rPr>
            <a:t>黄色セルに予算額を入力してください。</a:t>
          </a:r>
          <a:endParaRPr kumimoji="1" lang="en-US" altLang="ja-JP" sz="1400" b="1">
            <a:solidFill>
              <a:srgbClr val="FF0000"/>
            </a:solidFill>
          </a:endParaRPr>
        </a:p>
        <a:p>
          <a:r>
            <a:rPr kumimoji="1" lang="ja-JP" altLang="en-US" sz="1400" b="1">
              <a:solidFill>
                <a:srgbClr val="FF0000"/>
              </a:solidFill>
            </a:rPr>
            <a:t>青色セルは自動計算されます。</a:t>
          </a:r>
        </a:p>
      </xdr:txBody>
    </xdr:sp>
    <xdr:clientData/>
  </xdr:oneCellAnchor>
  <xdr:twoCellAnchor editAs="oneCell">
    <xdr:from>
      <xdr:col>27</xdr:col>
      <xdr:colOff>500063</xdr:colOff>
      <xdr:row>79</xdr:row>
      <xdr:rowOff>47625</xdr:rowOff>
    </xdr:from>
    <xdr:to>
      <xdr:col>34</xdr:col>
      <xdr:colOff>91652</xdr:colOff>
      <xdr:row>83</xdr:row>
      <xdr:rowOff>136300</xdr:rowOff>
    </xdr:to>
    <xdr:pic>
      <xdr:nvPicPr>
        <xdr:cNvPr id="23" name="図 22">
          <a:extLst>
            <a:ext uri="{FF2B5EF4-FFF2-40B4-BE49-F238E27FC236}">
              <a16:creationId xmlns:a16="http://schemas.microsoft.com/office/drawing/2014/main" id="{B1B85F0E-9073-48CB-9B36-5EA5AECF3BAF}"/>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2490907" y="15835313"/>
          <a:ext cx="5060156" cy="1003075"/>
        </a:xfrm>
        <a:prstGeom prst="rect">
          <a:avLst/>
        </a:prstGeom>
      </xdr:spPr>
    </xdr:pic>
    <xdr:clientData/>
  </xdr:twoCellAnchor>
  <xdr:twoCellAnchor>
    <xdr:from>
      <xdr:col>27</xdr:col>
      <xdr:colOff>538425</xdr:colOff>
      <xdr:row>41</xdr:row>
      <xdr:rowOff>19844</xdr:rowOff>
    </xdr:from>
    <xdr:to>
      <xdr:col>31</xdr:col>
      <xdr:colOff>693208</xdr:colOff>
      <xdr:row>41</xdr:row>
      <xdr:rowOff>396610</xdr:rowOff>
    </xdr:to>
    <xdr:sp macro="" textlink="">
      <xdr:nvSpPr>
        <xdr:cNvPr id="27" name="吹き出し: 線 26">
          <a:extLst>
            <a:ext uri="{FF2B5EF4-FFF2-40B4-BE49-F238E27FC236}">
              <a16:creationId xmlns:a16="http://schemas.microsoft.com/office/drawing/2014/main" id="{B3A6CD7B-C0B6-4F8F-A2C2-6D9C996A6DDA}"/>
            </a:ext>
          </a:extLst>
        </xdr:cNvPr>
        <xdr:cNvSpPr/>
      </xdr:nvSpPr>
      <xdr:spPr bwMode="auto">
        <a:xfrm>
          <a:off x="22520008" y="8613511"/>
          <a:ext cx="3350950" cy="376766"/>
        </a:xfrm>
        <a:prstGeom prst="borderCallout1">
          <a:avLst>
            <a:gd name="adj1" fmla="val 58975"/>
            <a:gd name="adj2" fmla="val 603"/>
            <a:gd name="adj3" fmla="val 58140"/>
            <a:gd name="adj4" fmla="val -13786"/>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概算払で支払を受けている額を入力してください。</a:t>
          </a:r>
          <a:endParaRPr lang="ja-JP" altLang="ja-JP" sz="1100" b="1">
            <a:solidFill>
              <a:srgbClr val="FF0000"/>
            </a:solidFill>
            <a:effectLst/>
          </a:endParaRPr>
        </a:p>
      </xdr:txBody>
    </xdr:sp>
    <xdr:clientData/>
  </xdr:twoCellAnchor>
  <xdr:oneCellAnchor>
    <xdr:from>
      <xdr:col>26</xdr:col>
      <xdr:colOff>359834</xdr:colOff>
      <xdr:row>63</xdr:row>
      <xdr:rowOff>105833</xdr:rowOff>
    </xdr:from>
    <xdr:ext cx="6641305" cy="275717"/>
    <xdr:sp macro="" textlink="">
      <xdr:nvSpPr>
        <xdr:cNvPr id="24" name="テキスト ボックス 23">
          <a:extLst>
            <a:ext uri="{FF2B5EF4-FFF2-40B4-BE49-F238E27FC236}">
              <a16:creationId xmlns:a16="http://schemas.microsoft.com/office/drawing/2014/main" id="{BD84D300-95EE-4198-8234-938C73F215B1}"/>
            </a:ext>
          </a:extLst>
        </xdr:cNvPr>
        <xdr:cNvSpPr txBox="1"/>
      </xdr:nvSpPr>
      <xdr:spPr>
        <a:xfrm>
          <a:off x="21568834" y="12911666"/>
          <a:ext cx="6641305" cy="275717"/>
        </a:xfrm>
        <a:prstGeom prst="rect">
          <a:avLst/>
        </a:prstGeom>
        <a:solidFill>
          <a:srgbClr val="FFFFFF"/>
        </a:solidFill>
        <a:ln>
          <a:solidFill>
            <a:srgbClr val="FF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B4</a:t>
          </a:r>
          <a:r>
            <a:rPr kumimoji="1"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セル「管理運営機関設置の有無」で「有」とした場合のみ「一般管理費」「一般管理費割合」が表示されます。</a:t>
          </a:r>
        </a:p>
      </xdr:txBody>
    </xdr:sp>
    <xdr:clientData/>
  </xdr:oneCellAnchor>
  <xdr:twoCellAnchor>
    <xdr:from>
      <xdr:col>27</xdr:col>
      <xdr:colOff>52917</xdr:colOff>
      <xdr:row>44</xdr:row>
      <xdr:rowOff>42334</xdr:rowOff>
    </xdr:from>
    <xdr:to>
      <xdr:col>27</xdr:col>
      <xdr:colOff>375444</xdr:colOff>
      <xdr:row>46</xdr:row>
      <xdr:rowOff>423334</xdr:rowOff>
    </xdr:to>
    <xdr:sp macro="" textlink="">
      <xdr:nvSpPr>
        <xdr:cNvPr id="33" name="右中かっこ 32">
          <a:extLst>
            <a:ext uri="{FF2B5EF4-FFF2-40B4-BE49-F238E27FC236}">
              <a16:creationId xmlns:a16="http://schemas.microsoft.com/office/drawing/2014/main" id="{4FAD4E5F-CD74-4991-B651-D80C21139486}"/>
            </a:ext>
          </a:extLst>
        </xdr:cNvPr>
        <xdr:cNvSpPr/>
      </xdr:nvSpPr>
      <xdr:spPr bwMode="auto">
        <a:xfrm>
          <a:off x="22034500" y="9398001"/>
          <a:ext cx="322527" cy="825500"/>
        </a:xfrm>
        <a:prstGeom prst="rightBrace">
          <a:avLst>
            <a:gd name="adj1" fmla="val 31862"/>
            <a:gd name="adj2" fmla="val 43541"/>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27</xdr:col>
      <xdr:colOff>432673</xdr:colOff>
      <xdr:row>44</xdr:row>
      <xdr:rowOff>445122</xdr:rowOff>
    </xdr:from>
    <xdr:ext cx="751231" cy="275717"/>
    <xdr:sp macro="" textlink="">
      <xdr:nvSpPr>
        <xdr:cNvPr id="36" name="テキスト ボックス 35">
          <a:extLst>
            <a:ext uri="{FF2B5EF4-FFF2-40B4-BE49-F238E27FC236}">
              <a16:creationId xmlns:a16="http://schemas.microsoft.com/office/drawing/2014/main" id="{BB6D42C1-FFC3-4FE1-B849-BF445C45C9A5}"/>
            </a:ext>
          </a:extLst>
        </xdr:cNvPr>
        <xdr:cNvSpPr txBox="1"/>
      </xdr:nvSpPr>
      <xdr:spPr>
        <a:xfrm>
          <a:off x="22396202" y="9589122"/>
          <a:ext cx="751231"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自動計算</a:t>
          </a:r>
        </a:p>
      </xdr:txBody>
    </xdr:sp>
    <xdr:clientData/>
  </xdr:oneCellAnchor>
  <xdr:twoCellAnchor>
    <xdr:from>
      <xdr:col>27</xdr:col>
      <xdr:colOff>0</xdr:colOff>
      <xdr:row>49</xdr:row>
      <xdr:rowOff>10583</xdr:rowOff>
    </xdr:from>
    <xdr:to>
      <xdr:col>27</xdr:col>
      <xdr:colOff>322527</xdr:colOff>
      <xdr:row>49</xdr:row>
      <xdr:rowOff>425824</xdr:rowOff>
    </xdr:to>
    <xdr:sp macro="" textlink="">
      <xdr:nvSpPr>
        <xdr:cNvPr id="37" name="右中かっこ 36">
          <a:extLst>
            <a:ext uri="{FF2B5EF4-FFF2-40B4-BE49-F238E27FC236}">
              <a16:creationId xmlns:a16="http://schemas.microsoft.com/office/drawing/2014/main" id="{832D4403-BD16-4D5F-8AA9-740BFF4440C9}"/>
            </a:ext>
          </a:extLst>
        </xdr:cNvPr>
        <xdr:cNvSpPr/>
      </xdr:nvSpPr>
      <xdr:spPr bwMode="auto">
        <a:xfrm>
          <a:off x="21963529" y="10353612"/>
          <a:ext cx="322527" cy="415241"/>
        </a:xfrm>
        <a:prstGeom prst="rightBrace">
          <a:avLst>
            <a:gd name="adj1" fmla="val 31862"/>
            <a:gd name="adj2" fmla="val 50607"/>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27</xdr:col>
      <xdr:colOff>320613</xdr:colOff>
      <xdr:row>46</xdr:row>
      <xdr:rowOff>113926</xdr:rowOff>
    </xdr:from>
    <xdr:ext cx="3690626" cy="275717"/>
    <xdr:sp macro="" textlink="">
      <xdr:nvSpPr>
        <xdr:cNvPr id="38" name="テキスト ボックス 37">
          <a:extLst>
            <a:ext uri="{FF2B5EF4-FFF2-40B4-BE49-F238E27FC236}">
              <a16:creationId xmlns:a16="http://schemas.microsoft.com/office/drawing/2014/main" id="{1A9CB992-14AF-4D0E-BAD3-25CBCB775F24}"/>
            </a:ext>
          </a:extLst>
        </xdr:cNvPr>
        <xdr:cNvSpPr txBox="1"/>
      </xdr:nvSpPr>
      <xdr:spPr>
        <a:xfrm>
          <a:off x="22284142" y="10154397"/>
          <a:ext cx="3690626"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61</a:t>
          </a:r>
          <a:r>
            <a:rPr kumimoji="1" lang="ja-JP" altLang="en-US" sz="1100" b="1">
              <a:solidFill>
                <a:srgbClr val="FF0000"/>
              </a:solidFill>
            </a:rPr>
            <a:t>日ルール適用「無」で概算払をし返還額が発生する場合</a:t>
          </a:r>
        </a:p>
      </xdr:txBody>
    </xdr:sp>
    <xdr:clientData/>
  </xdr:oneCellAnchor>
  <xdr:twoCellAnchor>
    <xdr:from>
      <xdr:col>27</xdr:col>
      <xdr:colOff>459443</xdr:colOff>
      <xdr:row>50</xdr:row>
      <xdr:rowOff>71593</xdr:rowOff>
    </xdr:from>
    <xdr:to>
      <xdr:col>35</xdr:col>
      <xdr:colOff>0</xdr:colOff>
      <xdr:row>50</xdr:row>
      <xdr:rowOff>358141</xdr:rowOff>
    </xdr:to>
    <xdr:sp macro="" textlink="">
      <xdr:nvSpPr>
        <xdr:cNvPr id="40" name="吹き出し: 線 39">
          <a:extLst>
            <a:ext uri="{FF2B5EF4-FFF2-40B4-BE49-F238E27FC236}">
              <a16:creationId xmlns:a16="http://schemas.microsoft.com/office/drawing/2014/main" id="{D3EB946B-0375-4D6F-8AA7-5CE44A86C98A}"/>
            </a:ext>
          </a:extLst>
        </xdr:cNvPr>
        <xdr:cNvSpPr/>
      </xdr:nvSpPr>
      <xdr:spPr bwMode="auto">
        <a:xfrm>
          <a:off x="20164763" y="11844493"/>
          <a:ext cx="5545118" cy="286548"/>
        </a:xfrm>
        <a:prstGeom prst="borderCallout1">
          <a:avLst>
            <a:gd name="adj1" fmla="val 58975"/>
            <a:gd name="adj2" fmla="val 55"/>
            <a:gd name="adj3" fmla="val 55178"/>
            <a:gd name="adj4" fmla="val -42066"/>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自動計算　</a:t>
          </a:r>
          <a:r>
            <a:rPr lang="ja-JP" altLang="en-US" sz="1100" b="1">
              <a:solidFill>
                <a:srgbClr val="FF0000"/>
              </a:solidFill>
              <a:effectLst/>
            </a:rPr>
            <a:t>概算払いで支払を受けている額から</a:t>
          </a:r>
          <a:r>
            <a:rPr lang="ja-JP" altLang="ja-JP" sz="1100" b="1" i="0" baseline="0">
              <a:solidFill>
                <a:srgbClr val="FF0000"/>
              </a:solidFill>
              <a:effectLst/>
              <a:latin typeface="+mn-lt"/>
              <a:ea typeface="+mn-ea"/>
              <a:cs typeface="+mn-cs"/>
            </a:rPr>
            <a:t>自主返還額</a:t>
          </a:r>
          <a:r>
            <a:rPr lang="ja-JP" altLang="en-US" sz="1100" b="1" i="0" baseline="0">
              <a:solidFill>
                <a:srgbClr val="FF0000"/>
              </a:solidFill>
              <a:effectLst/>
              <a:latin typeface="+mn-lt"/>
              <a:ea typeface="+mn-ea"/>
              <a:cs typeface="+mn-cs"/>
            </a:rPr>
            <a:t>および</a:t>
          </a:r>
          <a:r>
            <a:rPr lang="ja-JP" altLang="en-US" sz="1100" b="1">
              <a:solidFill>
                <a:srgbClr val="FF0000"/>
              </a:solidFill>
              <a:effectLst/>
            </a:rPr>
            <a:t>繰越額を除いた額</a:t>
          </a:r>
          <a:endParaRPr lang="ja-JP" altLang="ja-JP" sz="1100" b="1">
            <a:solidFill>
              <a:srgbClr val="FF0000"/>
            </a:solidFill>
            <a:effectLst/>
          </a:endParaRPr>
        </a:p>
      </xdr:txBody>
    </xdr:sp>
    <xdr:clientData/>
  </xdr:twoCellAnchor>
  <xdr:twoCellAnchor>
    <xdr:from>
      <xdr:col>26</xdr:col>
      <xdr:colOff>683559</xdr:colOff>
      <xdr:row>51</xdr:row>
      <xdr:rowOff>44824</xdr:rowOff>
    </xdr:from>
    <xdr:to>
      <xdr:col>35</xdr:col>
      <xdr:colOff>0</xdr:colOff>
      <xdr:row>52</xdr:row>
      <xdr:rowOff>22860</xdr:rowOff>
    </xdr:to>
    <xdr:sp macro="" textlink="">
      <xdr:nvSpPr>
        <xdr:cNvPr id="28" name="吹き出し: 線 27">
          <a:extLst>
            <a:ext uri="{FF2B5EF4-FFF2-40B4-BE49-F238E27FC236}">
              <a16:creationId xmlns:a16="http://schemas.microsoft.com/office/drawing/2014/main" id="{F9CEF2F9-1382-4776-8F9E-9632A6CAF5C0}"/>
            </a:ext>
          </a:extLst>
        </xdr:cNvPr>
        <xdr:cNvSpPr/>
      </xdr:nvSpPr>
      <xdr:spPr bwMode="auto">
        <a:xfrm>
          <a:off x="19695459" y="12259684"/>
          <a:ext cx="6982161" cy="419996"/>
        </a:xfrm>
        <a:prstGeom prst="borderCallout1">
          <a:avLst>
            <a:gd name="adj1" fmla="val 52914"/>
            <a:gd name="adj2" fmla="val 73"/>
            <a:gd name="adj3" fmla="val 55177"/>
            <a:gd name="adj4" fmla="val -28418"/>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自動計算　概算払いで支払を受けている額から委託費合計額および自主返還額、繰越額を除いた額</a:t>
          </a:r>
          <a:endParaRPr lang="en-US" altLang="ja-JP" sz="1100" b="1" i="0" u="none" strike="noStrike" baseline="0">
            <a:solidFill>
              <a:srgbClr val="FF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マイナス表示の場合は、概算払いで支払を受けている額以上に執行しているので確認してください。</a:t>
          </a:r>
          <a:endParaRPr lang="en-US" altLang="ja-JP" sz="1100" b="1" i="0" u="none" strike="noStrike" baseline="0">
            <a:solidFill>
              <a:srgbClr val="FF0000"/>
            </a:solidFill>
            <a:latin typeface="+mn-lt"/>
            <a:ea typeface="+mn-ea"/>
            <a:cs typeface="+mn-cs"/>
          </a:endParaRPr>
        </a:p>
      </xdr:txBody>
    </xdr:sp>
    <xdr:clientData/>
  </xdr:twoCellAnchor>
  <xdr:oneCellAnchor>
    <xdr:from>
      <xdr:col>27</xdr:col>
      <xdr:colOff>448235</xdr:colOff>
      <xdr:row>49</xdr:row>
      <xdr:rowOff>89647</xdr:rowOff>
    </xdr:from>
    <xdr:ext cx="2521909" cy="275717"/>
    <xdr:sp macro="" textlink="">
      <xdr:nvSpPr>
        <xdr:cNvPr id="30" name="テキスト ボックス 29">
          <a:extLst>
            <a:ext uri="{FF2B5EF4-FFF2-40B4-BE49-F238E27FC236}">
              <a16:creationId xmlns:a16="http://schemas.microsoft.com/office/drawing/2014/main" id="{FAB869B8-9255-4BFE-B7A2-27A3BAFD1FA3}"/>
            </a:ext>
          </a:extLst>
        </xdr:cNvPr>
        <xdr:cNvSpPr txBox="1"/>
      </xdr:nvSpPr>
      <xdr:spPr>
        <a:xfrm>
          <a:off x="22411764" y="10880912"/>
          <a:ext cx="252190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自主返還額が有れば入力してください。</a:t>
          </a:r>
        </a:p>
      </xdr:txBody>
    </xdr:sp>
    <xdr:clientData/>
  </xdr:oneCellAnchor>
  <xdr:twoCellAnchor>
    <xdr:from>
      <xdr:col>27</xdr:col>
      <xdr:colOff>481543</xdr:colOff>
      <xdr:row>37</xdr:row>
      <xdr:rowOff>67468</xdr:rowOff>
    </xdr:from>
    <xdr:to>
      <xdr:col>30</xdr:col>
      <xdr:colOff>505354</xdr:colOff>
      <xdr:row>39</xdr:row>
      <xdr:rowOff>48947</xdr:rowOff>
    </xdr:to>
    <xdr:sp macro="" textlink="">
      <xdr:nvSpPr>
        <xdr:cNvPr id="16" name="吹き出し: 線 15">
          <a:extLst>
            <a:ext uri="{FF2B5EF4-FFF2-40B4-BE49-F238E27FC236}">
              <a16:creationId xmlns:a16="http://schemas.microsoft.com/office/drawing/2014/main" id="{6F9F8F61-F4BE-4ADD-8F84-8B42EBE3CFF0}"/>
            </a:ext>
          </a:extLst>
        </xdr:cNvPr>
        <xdr:cNvSpPr/>
      </xdr:nvSpPr>
      <xdr:spPr bwMode="auto">
        <a:xfrm>
          <a:off x="22463126" y="8047301"/>
          <a:ext cx="2447395" cy="447146"/>
        </a:xfrm>
        <a:prstGeom prst="borderCallout1">
          <a:avLst>
            <a:gd name="adj1" fmla="val 58975"/>
            <a:gd name="adj2" fmla="val 603"/>
            <a:gd name="adj3" fmla="val 58140"/>
            <a:gd name="adj4" fmla="val -18619"/>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rgbClr val="FF0000"/>
              </a:solidFill>
              <a:effectLst/>
            </a:rPr>
            <a:t>　自己負担額を入力してください。</a:t>
          </a:r>
          <a:endParaRPr lang="ja-JP" altLang="ja-JP" sz="1100" b="1">
            <a:solidFill>
              <a:srgbClr val="FF0000"/>
            </a:solidFill>
            <a:effectLst/>
          </a:endParaRPr>
        </a:p>
      </xdr:txBody>
    </xdr:sp>
    <xdr:clientData/>
  </xdr:twoCellAnchor>
  <xdr:oneCellAnchor>
    <xdr:from>
      <xdr:col>29</xdr:col>
      <xdr:colOff>0</xdr:colOff>
      <xdr:row>12</xdr:row>
      <xdr:rowOff>38100</xdr:rowOff>
    </xdr:from>
    <xdr:ext cx="8252460" cy="642484"/>
    <xdr:sp macro="" textlink="">
      <xdr:nvSpPr>
        <xdr:cNvPr id="6" name="テキスト ボックス 5">
          <a:extLst>
            <a:ext uri="{FF2B5EF4-FFF2-40B4-BE49-F238E27FC236}">
              <a16:creationId xmlns:a16="http://schemas.microsoft.com/office/drawing/2014/main" id="{B3B1E72C-826B-474E-82FC-677B5EC641AF}"/>
            </a:ext>
          </a:extLst>
        </xdr:cNvPr>
        <xdr:cNvSpPr txBox="1"/>
      </xdr:nvSpPr>
      <xdr:spPr>
        <a:xfrm>
          <a:off x="22738080" y="2369820"/>
          <a:ext cx="825246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研究型（研究資金）毎に精算額を記載して下さい</a:t>
          </a:r>
          <a:endParaRPr kumimoji="1" lang="en-US" altLang="ja-JP" sz="1100" b="1">
            <a:solidFill>
              <a:srgbClr val="FF0000"/>
            </a:solidFill>
          </a:endParaRPr>
        </a:p>
        <a:p>
          <a:r>
            <a:rPr kumimoji="1" lang="ja-JP" altLang="en-US" sz="1100" b="1">
              <a:solidFill>
                <a:srgbClr val="FF0000"/>
              </a:solidFill>
            </a:rPr>
            <a:t>　①スマート農業技術に係る研究開発（「令和６年度当初予算採択課題においては「革新的開発実現型」又は「現場ニーズ改良実現型」）</a:t>
          </a:r>
          <a:endParaRPr kumimoji="1" lang="en-US" altLang="ja-JP" sz="1100" b="1">
            <a:solidFill>
              <a:srgbClr val="FF0000"/>
            </a:solidFill>
          </a:endParaRPr>
        </a:p>
        <a:p>
          <a:r>
            <a:rPr kumimoji="1" lang="ja-JP" altLang="en-US" sz="1100" b="1">
              <a:solidFill>
                <a:srgbClr val="FF0000"/>
              </a:solidFill>
            </a:rPr>
            <a:t>　②新たな栽培方法の確立に係る研究（栽培体系改良型）</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9</xdr:col>
      <xdr:colOff>1428747</xdr:colOff>
      <xdr:row>8</xdr:row>
      <xdr:rowOff>1</xdr:rowOff>
    </xdr:from>
    <xdr:to>
      <xdr:col>10</xdr:col>
      <xdr:colOff>84666</xdr:colOff>
      <xdr:row>12</xdr:row>
      <xdr:rowOff>317501</xdr:rowOff>
    </xdr:to>
    <xdr:sp macro="" textlink="">
      <xdr:nvSpPr>
        <xdr:cNvPr id="6" name="左中かっこ 5">
          <a:extLst>
            <a:ext uri="{FF2B5EF4-FFF2-40B4-BE49-F238E27FC236}">
              <a16:creationId xmlns:a16="http://schemas.microsoft.com/office/drawing/2014/main" id="{79CC58BC-1242-4C1A-BA40-8AD3A5968B58}"/>
            </a:ext>
          </a:extLst>
        </xdr:cNvPr>
        <xdr:cNvSpPr/>
      </xdr:nvSpPr>
      <xdr:spPr bwMode="auto">
        <a:xfrm>
          <a:off x="12371914" y="1756834"/>
          <a:ext cx="264585" cy="1672167"/>
        </a:xfrm>
        <a:prstGeom prst="leftBrace">
          <a:avLst>
            <a:gd name="adj1" fmla="val 12333"/>
            <a:gd name="adj2" fmla="val 49367"/>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38100</xdr:colOff>
      <xdr:row>0</xdr:row>
      <xdr:rowOff>56092</xdr:rowOff>
    </xdr:from>
    <xdr:to>
      <xdr:col>9</xdr:col>
      <xdr:colOff>1416050</xdr:colOff>
      <xdr:row>0</xdr:row>
      <xdr:rowOff>393703</xdr:rowOff>
    </xdr:to>
    <xdr:sp macro="" textlink="">
      <xdr:nvSpPr>
        <xdr:cNvPr id="3" name="正方形/長方形 2">
          <a:extLst>
            <a:ext uri="{FF2B5EF4-FFF2-40B4-BE49-F238E27FC236}">
              <a16:creationId xmlns:a16="http://schemas.microsoft.com/office/drawing/2014/main" id="{36774068-9F61-4671-8B95-A9556E349F18}"/>
            </a:ext>
          </a:extLst>
        </xdr:cNvPr>
        <xdr:cNvSpPr/>
      </xdr:nvSpPr>
      <xdr:spPr bwMode="auto">
        <a:xfrm>
          <a:off x="9986433" y="56092"/>
          <a:ext cx="2372784" cy="337611"/>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8</xdr:col>
      <xdr:colOff>93133</xdr:colOff>
      <xdr:row>13</xdr:row>
      <xdr:rowOff>84667</xdr:rowOff>
    </xdr:from>
    <xdr:to>
      <xdr:col>11</xdr:col>
      <xdr:colOff>114299</xdr:colOff>
      <xdr:row>16</xdr:row>
      <xdr:rowOff>148167</xdr:rowOff>
    </xdr:to>
    <xdr:sp macro="" textlink="">
      <xdr:nvSpPr>
        <xdr:cNvPr id="2" name="吹き出し: 線 1">
          <a:extLst>
            <a:ext uri="{FF2B5EF4-FFF2-40B4-BE49-F238E27FC236}">
              <a16:creationId xmlns:a16="http://schemas.microsoft.com/office/drawing/2014/main" id="{42FC2566-8B17-4FC8-812A-81E578055C1F}"/>
            </a:ext>
          </a:extLst>
        </xdr:cNvPr>
        <xdr:cNvSpPr/>
      </xdr:nvSpPr>
      <xdr:spPr>
        <a:xfrm>
          <a:off x="9025466" y="3953934"/>
          <a:ext cx="2637366" cy="1104900"/>
        </a:xfrm>
        <a:prstGeom prst="borderCallout1">
          <a:avLst>
            <a:gd name="adj1" fmla="val -52"/>
            <a:gd name="adj2" fmla="val 42606"/>
            <a:gd name="adj3" fmla="val -88028"/>
            <a:gd name="adj4" fmla="val 83846"/>
          </a:avLst>
        </a:prstGeom>
        <a:ln w="9525" cap="flat">
          <a:solidFill>
            <a:srgbClr val="FF0000"/>
          </a:solidFill>
          <a:tailEnd type="arrow"/>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l"/>
          <a:r>
            <a:rPr kumimoji="1" lang="ja-JP" altLang="en-US" sz="1000">
              <a:solidFill>
                <a:srgbClr val="FF0000"/>
              </a:solidFill>
              <a:latin typeface="MS UI Gothic" panose="020B0600070205080204" pitchFamily="50" charset="-128"/>
              <a:ea typeface="MS UI Gothic" panose="020B0600070205080204" pitchFamily="50" charset="-128"/>
            </a:rPr>
            <a:t>研究代表者</a:t>
          </a:r>
          <a:r>
            <a:rPr kumimoji="1" lang="en-US" altLang="ja-JP" sz="1000">
              <a:solidFill>
                <a:srgbClr val="FF0000"/>
              </a:solidFill>
              <a:latin typeface="MS UI Gothic" panose="020B0600070205080204" pitchFamily="50" charset="-128"/>
              <a:ea typeface="MS UI Gothic" panose="020B0600070205080204" pitchFamily="50" charset="-128"/>
            </a:rPr>
            <a:t>=◎</a:t>
          </a:r>
        </a:p>
        <a:p>
          <a:pPr algn="l"/>
          <a:r>
            <a:rPr kumimoji="1" lang="ja-JP" altLang="en-US" sz="1000">
              <a:solidFill>
                <a:srgbClr val="FF0000"/>
              </a:solidFill>
              <a:latin typeface="MS UI Gothic" panose="020B0600070205080204" pitchFamily="50" charset="-128"/>
              <a:ea typeface="MS UI Gothic" panose="020B0600070205080204" pitchFamily="50" charset="-128"/>
            </a:rPr>
            <a:t>研究実施責任者</a:t>
          </a:r>
          <a:r>
            <a:rPr kumimoji="1" lang="en-US" altLang="ja-JP" sz="1000">
              <a:solidFill>
                <a:srgbClr val="FF0000"/>
              </a:solidFill>
              <a:latin typeface="MS UI Gothic" panose="020B0600070205080204" pitchFamily="50" charset="-128"/>
              <a:ea typeface="MS UI Gothic" panose="020B0600070205080204" pitchFamily="50" charset="-128"/>
            </a:rPr>
            <a:t>=○</a:t>
          </a:r>
        </a:p>
        <a:p>
          <a:pPr algn="l"/>
          <a:r>
            <a:rPr kumimoji="1" lang="ja-JP" altLang="en-US" sz="1000">
              <a:solidFill>
                <a:srgbClr val="FF0000"/>
              </a:solidFill>
              <a:latin typeface="MS UI Gothic" panose="020B0600070205080204" pitchFamily="50" charset="-128"/>
              <a:ea typeface="MS UI Gothic" panose="020B0600070205080204" pitchFamily="50" charset="-128"/>
            </a:rPr>
            <a:t>研究実施者</a:t>
          </a:r>
          <a:r>
            <a:rPr kumimoji="1" lang="en-US" altLang="ja-JP" sz="1000">
              <a:solidFill>
                <a:srgbClr val="FF0000"/>
              </a:solidFill>
              <a:latin typeface="MS UI Gothic" panose="020B0600070205080204" pitchFamily="50" charset="-128"/>
              <a:ea typeface="MS UI Gothic" panose="020B0600070205080204" pitchFamily="50" charset="-128"/>
            </a:rPr>
            <a:t>=</a:t>
          </a:r>
          <a:r>
            <a:rPr kumimoji="1" lang="ja-JP" altLang="en-US" sz="1000">
              <a:solidFill>
                <a:srgbClr val="FF0000"/>
              </a:solidFill>
              <a:latin typeface="MS UI Gothic" panose="020B0600070205080204" pitchFamily="50" charset="-128"/>
              <a:ea typeface="MS UI Gothic" panose="020B0600070205080204" pitchFamily="50" charset="-128"/>
            </a:rPr>
            <a:t>空欄</a:t>
          </a:r>
          <a:endParaRPr kumimoji="1" lang="en-US" altLang="ja-JP" sz="1000">
            <a:solidFill>
              <a:srgbClr val="FF0000"/>
            </a:solidFill>
            <a:latin typeface="MS UI Gothic" panose="020B0600070205080204" pitchFamily="50" charset="-128"/>
            <a:ea typeface="MS UI Gothic" panose="020B0600070205080204" pitchFamily="50" charset="-128"/>
          </a:endParaRPr>
        </a:p>
        <a:p>
          <a:pPr algn="l"/>
          <a:r>
            <a:rPr kumimoji="1" lang="ja-JP" altLang="en-US" sz="1000">
              <a:solidFill>
                <a:srgbClr val="FF0000"/>
              </a:solidFill>
              <a:latin typeface="MS UI Gothic" panose="020B0600070205080204" pitchFamily="50" charset="-128"/>
              <a:ea typeface="MS UI Gothic" panose="020B0600070205080204" pitchFamily="50" charset="-128"/>
            </a:rPr>
            <a:t>研究補助者</a:t>
          </a:r>
          <a:r>
            <a:rPr kumimoji="1" lang="en-US" altLang="ja-JP" sz="1000">
              <a:solidFill>
                <a:srgbClr val="FF0000"/>
              </a:solidFill>
              <a:latin typeface="MS UI Gothic" panose="020B0600070205080204" pitchFamily="50" charset="-128"/>
              <a:ea typeface="MS UI Gothic" panose="020B0600070205080204" pitchFamily="50" charset="-128"/>
            </a:rPr>
            <a:t>=</a:t>
          </a:r>
          <a:r>
            <a:rPr kumimoji="1" lang="ja-JP" altLang="en-US" sz="1000">
              <a:solidFill>
                <a:srgbClr val="FF0000"/>
              </a:solidFill>
              <a:latin typeface="MS UI Gothic" panose="020B0600070205080204" pitchFamily="50" charset="-128"/>
              <a:ea typeface="MS UI Gothic" panose="020B0600070205080204" pitchFamily="50" charset="-128"/>
            </a:rPr>
            <a:t>補</a:t>
          </a:r>
          <a:endParaRPr kumimoji="1" lang="en-US" altLang="ja-JP" sz="1000">
            <a:solidFill>
              <a:srgbClr val="FF0000"/>
            </a:solidFill>
            <a:latin typeface="MS UI Gothic" panose="020B0600070205080204" pitchFamily="50" charset="-128"/>
            <a:ea typeface="MS UI Gothic" panose="020B0600070205080204" pitchFamily="50" charset="-128"/>
          </a:endParaRPr>
        </a:p>
        <a:p>
          <a:pPr algn="l"/>
          <a:r>
            <a:rPr kumimoji="1" lang="ja-JP" altLang="en-US" sz="1000">
              <a:solidFill>
                <a:srgbClr val="FF0000"/>
              </a:solidFill>
              <a:latin typeface="MS UI Gothic" panose="020B0600070205080204" pitchFamily="50" charset="-128"/>
              <a:ea typeface="MS UI Gothic" panose="020B0600070205080204" pitchFamily="50" charset="-128"/>
            </a:rPr>
            <a:t>事務担当者</a:t>
          </a:r>
          <a:r>
            <a:rPr kumimoji="1" lang="en-US" altLang="ja-JP" sz="1000">
              <a:solidFill>
                <a:srgbClr val="FF0000"/>
              </a:solidFill>
              <a:latin typeface="MS UI Gothic" panose="020B0600070205080204" pitchFamily="50" charset="-128"/>
              <a:ea typeface="MS UI Gothic" panose="020B0600070205080204" pitchFamily="50" charset="-128"/>
            </a:rPr>
            <a:t>=</a:t>
          </a:r>
          <a:r>
            <a:rPr kumimoji="1" lang="ja-JP" altLang="en-US" sz="1000">
              <a:solidFill>
                <a:srgbClr val="FF0000"/>
              </a:solidFill>
              <a:latin typeface="MS UI Gothic" panose="020B0600070205080204" pitchFamily="50" charset="-128"/>
              <a:ea typeface="MS UI Gothic" panose="020B0600070205080204" pitchFamily="50" charset="-128"/>
            </a:rPr>
            <a:t>事</a:t>
          </a:r>
          <a:endParaRPr kumimoji="1" lang="en-US" altLang="ja-JP" sz="1000">
            <a:solidFill>
              <a:srgbClr val="FF0000"/>
            </a:solidFill>
            <a:latin typeface="MS UI Gothic" panose="020B0600070205080204" pitchFamily="50" charset="-128"/>
            <a:ea typeface="MS UI Gothic" panose="020B0600070205080204" pitchFamily="50" charset="-128"/>
          </a:endParaRPr>
        </a:p>
        <a:p>
          <a:pPr algn="l"/>
          <a:r>
            <a:rPr kumimoji="1" lang="ja-JP" altLang="en-US" sz="1000" b="1">
              <a:solidFill>
                <a:srgbClr val="FF0000"/>
              </a:solidFill>
              <a:latin typeface="MS UI Gothic" panose="020B0600070205080204" pitchFamily="50" charset="-128"/>
              <a:ea typeface="MS UI Gothic" panose="020B0600070205080204" pitchFamily="50" charset="-128"/>
            </a:rPr>
            <a:t>（事務担当者は研究管理運営機関のみ記載）</a:t>
          </a:r>
        </a:p>
      </xdr:txBody>
    </xdr:sp>
    <xdr:clientData/>
  </xdr:twoCellAnchor>
  <xdr:twoCellAnchor>
    <xdr:from>
      <xdr:col>12</xdr:col>
      <xdr:colOff>1724025</xdr:colOff>
      <xdr:row>4</xdr:row>
      <xdr:rowOff>114300</xdr:rowOff>
    </xdr:from>
    <xdr:to>
      <xdr:col>13</xdr:col>
      <xdr:colOff>1114425</xdr:colOff>
      <xdr:row>6</xdr:row>
      <xdr:rowOff>38100</xdr:rowOff>
    </xdr:to>
    <xdr:sp macro="" textlink="">
      <xdr:nvSpPr>
        <xdr:cNvPr id="5" name="吹き出し: 線 4">
          <a:extLst>
            <a:ext uri="{FF2B5EF4-FFF2-40B4-BE49-F238E27FC236}">
              <a16:creationId xmlns:a16="http://schemas.microsoft.com/office/drawing/2014/main" id="{7A89C3DF-2682-49B2-8486-0C89AB4B86DC}"/>
            </a:ext>
            <a:ext uri="{147F2762-F138-4A5C-976F-8EAC2B608ADB}">
              <a16:predDERef xmlns:a16="http://schemas.microsoft.com/office/drawing/2014/main" pred="{42FC2566-8B17-4FC8-812A-81E578055C1F}"/>
            </a:ext>
          </a:extLst>
        </xdr:cNvPr>
        <xdr:cNvSpPr/>
      </xdr:nvSpPr>
      <xdr:spPr>
        <a:xfrm>
          <a:off x="14020800" y="895350"/>
          <a:ext cx="1209675" cy="314325"/>
        </a:xfrm>
        <a:prstGeom prst="borderCallout1">
          <a:avLst>
            <a:gd name="adj1" fmla="val 44113"/>
            <a:gd name="adj2" fmla="val 100262"/>
            <a:gd name="adj3" fmla="val -19388"/>
            <a:gd name="adj4" fmla="val 124849"/>
          </a:avLst>
        </a:prstGeom>
        <a:ln w="9525">
          <a:solidFill>
            <a:srgbClr val="FF0000"/>
          </a:solidFill>
          <a:tailEnd type="arrow"/>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l"/>
          <a:r>
            <a:rPr kumimoji="1" lang="ja-JP" altLang="en-US" sz="1400">
              <a:solidFill>
                <a:srgbClr val="FF0000"/>
              </a:solidFill>
              <a:latin typeface="MS UI Gothic" panose="020B0600070205080204" pitchFamily="50" charset="-128"/>
              <a:ea typeface="MS UI Gothic" panose="020B0600070205080204" pitchFamily="50" charset="-128"/>
            </a:rPr>
            <a:t>日付を入力してください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65B3E-E14E-4566-8B4A-2548B1E5C03E}">
  <sheetPr>
    <tabColor theme="0"/>
  </sheetPr>
  <dimension ref="A1:W107"/>
  <sheetViews>
    <sheetView tabSelected="1" showRuler="0" zoomScale="90" zoomScaleNormal="90" zoomScaleSheetLayoutView="90" workbookViewId="0">
      <selection activeCell="C4" sqref="C4"/>
    </sheetView>
  </sheetViews>
  <sheetFormatPr defaultColWidth="9" defaultRowHeight="15" customHeight="1"/>
  <cols>
    <col min="1" max="1" width="1.7265625" style="11" customWidth="1"/>
    <col min="2" max="8" width="8.81640625" style="11" customWidth="1"/>
    <col min="9" max="9" width="2.1796875" style="11" customWidth="1"/>
    <col min="10" max="10" width="15.7265625" style="11" customWidth="1"/>
    <col min="11" max="13" width="1.7265625" style="11" customWidth="1"/>
    <col min="14" max="20" width="8.81640625" style="11" customWidth="1"/>
    <col min="21" max="21" width="2.1796875" style="11" customWidth="1"/>
    <col min="22" max="22" width="15.7265625" style="11" customWidth="1"/>
    <col min="23" max="23" width="1.7265625" style="11" customWidth="1"/>
    <col min="24" max="24" width="3.1796875" style="11" customWidth="1"/>
    <col min="25" max="16384" width="9" style="11"/>
  </cols>
  <sheetData>
    <row r="1" spans="1:23" ht="18.75" customHeight="1"/>
    <row r="2" spans="1:23" ht="16" customHeight="1">
      <c r="A2" s="11" t="s">
        <v>0</v>
      </c>
      <c r="I2" s="17" t="s">
        <v>1</v>
      </c>
      <c r="J2" s="259"/>
      <c r="M2" s="11" t="s">
        <v>0</v>
      </c>
      <c r="U2" s="202" t="s">
        <v>2</v>
      </c>
      <c r="V2" s="132">
        <v>11111111</v>
      </c>
    </row>
    <row r="3" spans="1:23" ht="16" customHeight="1">
      <c r="D3" s="691" t="s">
        <v>3</v>
      </c>
      <c r="E3" s="691"/>
      <c r="F3" s="691"/>
      <c r="G3" s="691"/>
      <c r="H3" s="691"/>
      <c r="I3" s="691"/>
      <c r="J3" s="691"/>
      <c r="P3" s="701" t="s">
        <v>4</v>
      </c>
      <c r="Q3" s="701"/>
      <c r="R3" s="701"/>
      <c r="S3" s="701"/>
      <c r="T3" s="701"/>
      <c r="U3" s="701"/>
      <c r="V3" s="701"/>
    </row>
    <row r="4" spans="1:23" ht="16" customHeight="1">
      <c r="G4" s="13"/>
      <c r="I4" s="17" t="s">
        <v>5</v>
      </c>
      <c r="J4" s="109"/>
      <c r="S4" s="13"/>
      <c r="U4" s="17" t="s">
        <v>5</v>
      </c>
      <c r="V4" s="133" t="s">
        <v>6</v>
      </c>
    </row>
    <row r="5" spans="1:23" ht="16" customHeight="1"/>
    <row r="6" spans="1:23" ht="16" customHeight="1">
      <c r="F6" s="16" t="s">
        <v>7</v>
      </c>
      <c r="L6" s="17"/>
      <c r="R6" s="16" t="s">
        <v>7</v>
      </c>
      <c r="W6" s="17"/>
    </row>
    <row r="7" spans="1:23" ht="16" customHeight="1">
      <c r="K7" s="17"/>
    </row>
    <row r="8" spans="1:23" ht="16" customHeight="1">
      <c r="L8" s="70"/>
      <c r="W8" s="70"/>
    </row>
    <row r="9" spans="1:23" ht="16" customHeight="1">
      <c r="I9" s="705" t="s">
        <v>8</v>
      </c>
      <c r="J9" s="705"/>
      <c r="K9" s="70"/>
      <c r="U9" s="702" t="s">
        <v>9</v>
      </c>
      <c r="V9" s="702"/>
    </row>
    <row r="10" spans="1:23" ht="16" customHeight="1"/>
    <row r="11" spans="1:23" ht="16" customHeight="1">
      <c r="B11" s="11" t="s">
        <v>10</v>
      </c>
      <c r="N11" s="11" t="s">
        <v>10</v>
      </c>
    </row>
    <row r="12" spans="1:23" ht="16" customHeight="1">
      <c r="B12" s="11" t="s">
        <v>11</v>
      </c>
      <c r="N12" s="11" t="s">
        <v>11</v>
      </c>
    </row>
    <row r="13" spans="1:23" ht="16" customHeight="1"/>
    <row r="14" spans="1:23" ht="16" customHeight="1">
      <c r="E14" s="706" t="s">
        <v>12</v>
      </c>
      <c r="F14" s="706"/>
      <c r="G14" s="706"/>
      <c r="H14" s="706"/>
      <c r="I14" s="706"/>
      <c r="J14" s="706"/>
      <c r="Q14" s="696" t="s">
        <v>13</v>
      </c>
      <c r="R14" s="696"/>
      <c r="S14" s="696"/>
      <c r="T14" s="696"/>
      <c r="U14" s="696"/>
      <c r="V14" s="696"/>
    </row>
    <row r="15" spans="1:23" ht="16" customHeight="1">
      <c r="E15" s="706"/>
      <c r="F15" s="706"/>
      <c r="G15" s="706"/>
      <c r="H15" s="706"/>
      <c r="I15" s="706"/>
      <c r="J15" s="706"/>
      <c r="Q15" s="696"/>
      <c r="R15" s="696"/>
      <c r="S15" s="696"/>
      <c r="T15" s="696"/>
      <c r="U15" s="696"/>
      <c r="V15" s="696"/>
    </row>
    <row r="16" spans="1:23" ht="16" customHeight="1">
      <c r="E16" s="707" t="s">
        <v>14</v>
      </c>
      <c r="F16" s="707"/>
      <c r="G16" s="707"/>
      <c r="H16" s="707"/>
      <c r="I16" s="707"/>
      <c r="J16" s="707"/>
      <c r="Q16" s="703" t="s">
        <v>15</v>
      </c>
      <c r="R16" s="703"/>
      <c r="S16" s="703"/>
      <c r="T16" s="703"/>
      <c r="U16" s="703"/>
      <c r="V16" s="703"/>
    </row>
    <row r="17" spans="2:22" ht="16" customHeight="1">
      <c r="E17" s="707"/>
      <c r="F17" s="707"/>
      <c r="G17" s="707"/>
      <c r="H17" s="707"/>
      <c r="I17" s="707"/>
      <c r="J17" s="707"/>
      <c r="Q17" s="703"/>
      <c r="R17" s="703"/>
      <c r="S17" s="703"/>
      <c r="T17" s="703"/>
      <c r="U17" s="703"/>
      <c r="V17" s="703"/>
    </row>
    <row r="18" spans="2:22" ht="16" customHeight="1">
      <c r="E18" s="706" t="s">
        <v>16</v>
      </c>
      <c r="F18" s="706"/>
      <c r="G18" s="706"/>
      <c r="H18" s="706"/>
      <c r="I18" s="706"/>
      <c r="J18" s="706"/>
      <c r="Q18" s="696" t="s">
        <v>17</v>
      </c>
      <c r="R18" s="696"/>
      <c r="S18" s="696"/>
      <c r="T18" s="696"/>
      <c r="U18" s="696"/>
      <c r="V18" s="696"/>
    </row>
    <row r="19" spans="2:22" ht="16" customHeight="1">
      <c r="C19" s="27"/>
      <c r="D19" s="27"/>
      <c r="E19" s="706"/>
      <c r="F19" s="706"/>
      <c r="G19" s="706"/>
      <c r="H19" s="706"/>
      <c r="I19" s="706"/>
      <c r="J19" s="706"/>
      <c r="O19" s="27"/>
      <c r="P19" s="27"/>
      <c r="Q19" s="696"/>
      <c r="R19" s="696"/>
      <c r="S19" s="696"/>
      <c r="T19" s="696"/>
      <c r="U19" s="696"/>
      <c r="V19" s="696"/>
    </row>
    <row r="20" spans="2:22" ht="16" customHeight="1">
      <c r="B20" s="27"/>
      <c r="C20" s="27"/>
      <c r="D20" s="27"/>
      <c r="E20" s="706" t="s">
        <v>18</v>
      </c>
      <c r="F20" s="706"/>
      <c r="G20" s="706"/>
      <c r="H20" s="706"/>
      <c r="I20" s="706"/>
      <c r="J20" s="706"/>
      <c r="N20" s="27"/>
      <c r="O20" s="27"/>
      <c r="P20" s="27"/>
      <c r="Q20" s="696" t="s">
        <v>19</v>
      </c>
      <c r="R20" s="696"/>
      <c r="S20" s="696"/>
      <c r="T20" s="696"/>
      <c r="U20" s="696"/>
      <c r="V20" s="696"/>
    </row>
    <row r="21" spans="2:22" ht="16" customHeight="1">
      <c r="B21" s="28"/>
      <c r="C21" s="28"/>
      <c r="D21" s="28"/>
      <c r="E21" s="706"/>
      <c r="F21" s="706"/>
      <c r="G21" s="706"/>
      <c r="H21" s="706"/>
      <c r="I21" s="706"/>
      <c r="J21" s="706"/>
      <c r="N21" s="28"/>
      <c r="O21" s="28"/>
      <c r="P21" s="28"/>
      <c r="Q21" s="696"/>
      <c r="R21" s="696"/>
      <c r="S21" s="696"/>
      <c r="T21" s="696"/>
      <c r="U21" s="696"/>
      <c r="V21" s="696"/>
    </row>
    <row r="22" spans="2:22" ht="16" customHeight="1">
      <c r="B22" s="28"/>
      <c r="C22" s="28"/>
      <c r="D22" s="28"/>
      <c r="E22" s="28"/>
      <c r="F22" s="28"/>
      <c r="G22" s="28"/>
      <c r="H22" s="28"/>
      <c r="I22" s="28"/>
      <c r="J22" s="28"/>
      <c r="N22" s="28"/>
      <c r="O22" s="28"/>
      <c r="P22" s="28"/>
      <c r="Q22" s="246"/>
      <c r="R22" s="246"/>
      <c r="S22" s="246"/>
      <c r="T22" s="246"/>
      <c r="U22" s="246"/>
      <c r="V22" s="246"/>
    </row>
    <row r="23" spans="2:22" ht="16" customHeight="1">
      <c r="B23" s="28"/>
      <c r="C23" s="28"/>
      <c r="D23" s="28"/>
      <c r="E23" s="28"/>
      <c r="F23" s="28"/>
      <c r="G23" s="28"/>
      <c r="H23" s="28"/>
      <c r="I23" s="28"/>
      <c r="J23" s="28"/>
      <c r="N23" s="28"/>
      <c r="O23" s="28"/>
      <c r="P23" s="28"/>
      <c r="Q23" s="28"/>
      <c r="R23" s="28"/>
      <c r="S23" s="28"/>
      <c r="T23" s="28"/>
      <c r="U23" s="28"/>
      <c r="V23" s="28"/>
    </row>
    <row r="24" spans="2:22" ht="16" customHeight="1">
      <c r="B24" s="708" t="s">
        <v>20</v>
      </c>
      <c r="C24" s="708"/>
      <c r="D24" s="708"/>
      <c r="E24" s="708"/>
      <c r="F24" s="708"/>
      <c r="G24" s="708"/>
      <c r="H24" s="708"/>
      <c r="I24" s="708"/>
      <c r="J24" s="708"/>
      <c r="N24" s="695" t="s">
        <v>21</v>
      </c>
      <c r="O24" s="695"/>
      <c r="P24" s="695"/>
      <c r="Q24" s="695"/>
      <c r="R24" s="695"/>
      <c r="S24" s="695"/>
      <c r="T24" s="695"/>
      <c r="U24" s="695"/>
      <c r="V24" s="695"/>
    </row>
    <row r="25" spans="2:22" ht="15.75" customHeight="1">
      <c r="B25" s="708"/>
      <c r="C25" s="708"/>
      <c r="D25" s="708"/>
      <c r="E25" s="708"/>
      <c r="F25" s="708"/>
      <c r="G25" s="708"/>
      <c r="H25" s="708"/>
      <c r="I25" s="708"/>
      <c r="J25" s="708"/>
      <c r="N25" s="695"/>
      <c r="O25" s="695"/>
      <c r="P25" s="695"/>
      <c r="Q25" s="695"/>
      <c r="R25" s="695"/>
      <c r="S25" s="695"/>
      <c r="T25" s="695"/>
      <c r="U25" s="695"/>
      <c r="V25" s="695"/>
    </row>
    <row r="26" spans="2:22" ht="16" customHeight="1">
      <c r="B26" s="27"/>
      <c r="C26" s="27"/>
      <c r="D26" s="27"/>
      <c r="E26" s="27"/>
      <c r="F26" s="27"/>
      <c r="G26" s="27"/>
      <c r="H26" s="27"/>
      <c r="I26" s="27"/>
      <c r="J26" s="27"/>
      <c r="N26" s="695"/>
      <c r="O26" s="695"/>
      <c r="P26" s="695"/>
      <c r="Q26" s="695"/>
      <c r="R26" s="695"/>
      <c r="S26" s="695"/>
      <c r="T26" s="695"/>
      <c r="U26" s="695"/>
      <c r="V26" s="695"/>
    </row>
    <row r="27" spans="2:22" ht="16" customHeight="1">
      <c r="B27" s="27"/>
      <c r="C27" s="27"/>
      <c r="D27" s="27"/>
      <c r="E27" s="27"/>
      <c r="F27" s="27"/>
      <c r="G27" s="27"/>
      <c r="H27" s="27"/>
      <c r="I27" s="27"/>
      <c r="J27" s="27"/>
      <c r="N27" s="695"/>
      <c r="O27" s="695"/>
      <c r="P27" s="695"/>
      <c r="Q27" s="695"/>
      <c r="R27" s="695"/>
      <c r="S27" s="695"/>
      <c r="T27" s="695"/>
      <c r="U27" s="695"/>
      <c r="V27" s="695"/>
    </row>
    <row r="28" spans="2:22" ht="16" customHeight="1">
      <c r="N28" s="27"/>
      <c r="O28" s="27"/>
      <c r="P28" s="27"/>
      <c r="Q28" s="27"/>
      <c r="R28" s="27"/>
      <c r="S28" s="27"/>
      <c r="T28" s="27"/>
      <c r="U28" s="27"/>
      <c r="V28" s="27"/>
    </row>
    <row r="29" spans="2:22" ht="16" customHeight="1">
      <c r="B29" s="12" t="s">
        <v>22</v>
      </c>
      <c r="N29" s="12" t="s">
        <v>22</v>
      </c>
    </row>
    <row r="30" spans="2:22" ht="16" customHeight="1">
      <c r="B30" s="29" t="s">
        <v>23</v>
      </c>
      <c r="N30" s="29" t="s">
        <v>23</v>
      </c>
    </row>
    <row r="31" spans="2:22" ht="16" customHeight="1">
      <c r="B31" s="704"/>
      <c r="C31" s="704"/>
      <c r="D31" s="704"/>
      <c r="E31" s="704"/>
      <c r="F31" s="704"/>
      <c r="G31" s="704"/>
      <c r="H31" s="704"/>
      <c r="I31" s="704"/>
      <c r="J31" s="704"/>
      <c r="N31" s="697" t="s">
        <v>24</v>
      </c>
      <c r="O31" s="698"/>
      <c r="P31" s="698"/>
      <c r="Q31" s="698"/>
      <c r="R31" s="698"/>
      <c r="S31" s="698"/>
      <c r="T31" s="698"/>
      <c r="U31" s="698"/>
      <c r="V31" s="698"/>
    </row>
    <row r="32" spans="2:22" ht="16" customHeight="1">
      <c r="B32" s="704"/>
      <c r="C32" s="704"/>
      <c r="D32" s="704"/>
      <c r="E32" s="704"/>
      <c r="F32" s="704"/>
      <c r="G32" s="704"/>
      <c r="H32" s="704"/>
      <c r="I32" s="704"/>
      <c r="J32" s="704"/>
      <c r="N32" s="698"/>
      <c r="O32" s="698"/>
      <c r="P32" s="698"/>
      <c r="Q32" s="698"/>
      <c r="R32" s="698"/>
      <c r="S32" s="698"/>
      <c r="T32" s="698"/>
      <c r="U32" s="698"/>
      <c r="V32" s="698"/>
    </row>
    <row r="34" spans="2:22" ht="16" customHeight="1">
      <c r="B34" s="29" t="s">
        <v>25</v>
      </c>
      <c r="N34" s="29" t="s">
        <v>25</v>
      </c>
    </row>
    <row r="35" spans="2:22" ht="16" customHeight="1">
      <c r="B35" s="134" t="s">
        <v>26</v>
      </c>
      <c r="C35" s="709" t="s">
        <v>8</v>
      </c>
      <c r="D35" s="709"/>
      <c r="N35" s="134" t="s">
        <v>26</v>
      </c>
      <c r="O35" s="699" t="s">
        <v>27</v>
      </c>
      <c r="P35" s="699"/>
      <c r="Q35" s="700" t="s">
        <v>28</v>
      </c>
      <c r="R35" s="700"/>
      <c r="S35" s="700"/>
      <c r="T35" s="700"/>
      <c r="U35" s="700"/>
      <c r="V35" s="700"/>
    </row>
    <row r="36" spans="2:22" ht="16" customHeight="1">
      <c r="B36" s="134" t="s">
        <v>29</v>
      </c>
      <c r="C36" s="709" t="s">
        <v>8</v>
      </c>
      <c r="D36" s="709"/>
      <c r="N36" s="134" t="s">
        <v>29</v>
      </c>
      <c r="O36" s="699" t="s">
        <v>30</v>
      </c>
      <c r="P36" s="699"/>
      <c r="Q36" s="700"/>
      <c r="R36" s="700"/>
      <c r="S36" s="700"/>
      <c r="T36" s="700"/>
      <c r="U36" s="700"/>
      <c r="V36" s="700"/>
    </row>
    <row r="37" spans="2:22" ht="16" customHeight="1"/>
    <row r="38" spans="2:22" ht="16" customHeight="1">
      <c r="B38" s="29" t="s">
        <v>31</v>
      </c>
      <c r="N38" s="29" t="s">
        <v>32</v>
      </c>
    </row>
    <row r="39" spans="2:22" ht="16" customHeight="1">
      <c r="B39" s="704"/>
      <c r="C39" s="704"/>
      <c r="D39" s="704"/>
      <c r="E39" s="704"/>
      <c r="F39" s="704"/>
      <c r="G39" s="704"/>
      <c r="H39" s="704"/>
      <c r="I39" s="704"/>
      <c r="J39" s="704"/>
      <c r="N39" s="692" t="s">
        <v>33</v>
      </c>
      <c r="O39" s="692"/>
      <c r="P39" s="692"/>
      <c r="Q39" s="692"/>
      <c r="R39" s="692"/>
      <c r="S39" s="692"/>
      <c r="T39" s="692"/>
      <c r="U39" s="692"/>
      <c r="V39" s="692"/>
    </row>
    <row r="40" spans="2:22" ht="16" customHeight="1">
      <c r="B40" s="704"/>
      <c r="C40" s="704"/>
      <c r="D40" s="704"/>
      <c r="E40" s="704"/>
      <c r="F40" s="704"/>
      <c r="G40" s="704"/>
      <c r="H40" s="704"/>
      <c r="I40" s="704"/>
      <c r="J40" s="704"/>
      <c r="N40" s="693" t="s">
        <v>34</v>
      </c>
      <c r="O40" s="694"/>
      <c r="P40" s="694"/>
      <c r="Q40" s="694"/>
      <c r="R40" s="694"/>
      <c r="S40" s="694"/>
      <c r="T40" s="694"/>
      <c r="U40" s="694"/>
      <c r="V40" s="694"/>
    </row>
    <row r="41" spans="2:22" ht="16" customHeight="1">
      <c r="N41" s="694" t="s">
        <v>35</v>
      </c>
      <c r="O41" s="694"/>
      <c r="P41" s="694"/>
      <c r="Q41" s="694"/>
      <c r="R41" s="694"/>
      <c r="S41" s="694"/>
      <c r="T41" s="694"/>
      <c r="U41" s="694"/>
      <c r="V41" s="694"/>
    </row>
    <row r="42" spans="2:22" ht="16" customHeight="1">
      <c r="B42" s="29" t="s">
        <v>36</v>
      </c>
      <c r="N42" s="29" t="s">
        <v>36</v>
      </c>
    </row>
    <row r="43" spans="2:22" ht="16" customHeight="1">
      <c r="B43" s="134" t="s">
        <v>37</v>
      </c>
      <c r="N43" s="134" t="s">
        <v>37</v>
      </c>
    </row>
    <row r="44" spans="2:22" ht="16" customHeight="1">
      <c r="N44" s="249"/>
      <c r="O44" s="6"/>
      <c r="P44" s="6"/>
      <c r="Q44" s="6"/>
      <c r="R44" s="6"/>
      <c r="S44" s="6"/>
      <c r="T44" s="6"/>
      <c r="U44" s="6"/>
      <c r="V44" s="6"/>
    </row>
    <row r="45" spans="2:22" ht="16" customHeight="1"/>
    <row r="46" spans="2:22" ht="16" customHeight="1">
      <c r="O46" s="49"/>
      <c r="P46" s="49"/>
      <c r="Q46" s="49"/>
      <c r="R46" s="49"/>
      <c r="S46" s="49"/>
      <c r="T46" s="49"/>
    </row>
    <row r="47" spans="2:22" ht="16" customHeight="1"/>
    <row r="48" spans="2:22" ht="16" customHeight="1"/>
    <row r="49" spans="1:23" ht="16" customHeight="1">
      <c r="B49" s="112"/>
      <c r="C49" s="49"/>
      <c r="D49" s="49"/>
      <c r="E49" s="49"/>
      <c r="F49" s="49"/>
      <c r="G49" s="49"/>
      <c r="H49" s="49"/>
      <c r="N49" s="112"/>
      <c r="O49" s="12"/>
      <c r="P49" s="12"/>
      <c r="Q49" s="12"/>
      <c r="R49" s="12"/>
      <c r="S49" s="12"/>
      <c r="T49" s="12"/>
      <c r="U49" s="12"/>
      <c r="V49" s="12"/>
    </row>
    <row r="50" spans="1:23" ht="16" customHeight="1"/>
    <row r="51" spans="1:23" ht="16" customHeight="1">
      <c r="M51" s="109"/>
    </row>
    <row r="52" spans="1:23" ht="16" customHeight="1"/>
    <row r="53" spans="1:23" ht="16" customHeight="1">
      <c r="L53" s="12"/>
      <c r="W53" s="12"/>
    </row>
    <row r="54" spans="1:23" ht="18.649999999999999" customHeight="1">
      <c r="A54" s="109"/>
      <c r="B54" s="12"/>
      <c r="C54" s="12"/>
      <c r="D54" s="12"/>
      <c r="E54" s="12"/>
      <c r="F54" s="12"/>
      <c r="G54" s="12"/>
      <c r="H54" s="12"/>
      <c r="I54" s="12"/>
      <c r="J54" s="12"/>
      <c r="K54" s="12"/>
    </row>
    <row r="55" spans="1:23" ht="18.649999999999999" hidden="1" customHeight="1">
      <c r="B55" s="89" t="s">
        <v>3</v>
      </c>
    </row>
    <row r="56" spans="1:23" ht="18.649999999999999" hidden="1" customHeight="1">
      <c r="B56" s="88" t="s">
        <v>277</v>
      </c>
    </row>
    <row r="57" spans="1:23" ht="18.649999999999999" hidden="1" customHeight="1">
      <c r="B57" s="89" t="s">
        <v>278</v>
      </c>
    </row>
    <row r="58" spans="1:23" ht="18.649999999999999" hidden="1" customHeight="1">
      <c r="B58" s="88" t="s">
        <v>279</v>
      </c>
    </row>
    <row r="59" spans="1:23" ht="18.649999999999999" hidden="1" customHeight="1">
      <c r="B59" s="88" t="s">
        <v>38</v>
      </c>
    </row>
    <row r="60" spans="1:23" ht="18.649999999999999" hidden="1" customHeight="1">
      <c r="B60" s="88" t="s">
        <v>39</v>
      </c>
    </row>
    <row r="61" spans="1:23" ht="18.649999999999999" hidden="1" customHeight="1">
      <c r="B61" s="228" t="s">
        <v>280</v>
      </c>
    </row>
    <row r="62" spans="1:23" ht="18.649999999999999" hidden="1" customHeight="1">
      <c r="B62" s="228" t="s">
        <v>281</v>
      </c>
    </row>
    <row r="63" spans="1:23" ht="18.649999999999999" hidden="1" customHeight="1">
      <c r="B63" s="88" t="s">
        <v>282</v>
      </c>
    </row>
    <row r="64" spans="1:23" ht="18.649999999999999" hidden="1" customHeight="1">
      <c r="B64" s="88" t="s">
        <v>283</v>
      </c>
    </row>
    <row r="65" spans="2:2" ht="18.649999999999999" hidden="1" customHeight="1">
      <c r="B65" s="88" t="s">
        <v>284</v>
      </c>
    </row>
    <row r="66" spans="2:2" ht="18.649999999999999" hidden="1" customHeight="1">
      <c r="B66" s="88" t="s">
        <v>40</v>
      </c>
    </row>
    <row r="67" spans="2:2" ht="18.649999999999999" hidden="1" customHeight="1">
      <c r="B67" s="88" t="s">
        <v>285</v>
      </c>
    </row>
    <row r="68" spans="2:2" ht="18.649999999999999" hidden="1" customHeight="1">
      <c r="B68" s="11" t="s">
        <v>41</v>
      </c>
    </row>
    <row r="69" spans="2:2" ht="18.649999999999999" hidden="1" customHeight="1">
      <c r="B69" s="11" t="s">
        <v>42</v>
      </c>
    </row>
    <row r="70" spans="2:2" ht="18.649999999999999" hidden="1" customHeight="1">
      <c r="B70" s="11" t="s">
        <v>43</v>
      </c>
    </row>
    <row r="71" spans="2:2" ht="18.649999999999999" customHeight="1"/>
    <row r="72" spans="2:2" ht="16" customHeight="1"/>
    <row r="73" spans="2:2" ht="16" customHeight="1"/>
    <row r="74" spans="2:2" ht="16" customHeight="1"/>
    <row r="75" spans="2:2" ht="16" customHeight="1"/>
    <row r="76" spans="2:2" ht="16" customHeight="1"/>
    <row r="77" spans="2:2" ht="16" customHeight="1"/>
    <row r="78" spans="2:2" ht="16" customHeight="1"/>
    <row r="79" spans="2:2" ht="16" customHeight="1"/>
    <row r="80" spans="2:2"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sheetData>
  <protectedRanges>
    <protectedRange sqref="J2 D3:J3 J4 I9:J9 E14:J21 B24:J25 B31:J32 C35:D36 B39:J40 V2 P3:V3 V4 U9:V9 N24:V25 N31:V32 O35:P36 N39:V40 Q14:V22" name="範囲1"/>
  </protectedRanges>
  <mergeCells count="26">
    <mergeCell ref="B24:J25"/>
    <mergeCell ref="B31:J32"/>
    <mergeCell ref="C35:D35"/>
    <mergeCell ref="C36:D36"/>
    <mergeCell ref="B39:J39"/>
    <mergeCell ref="I9:J9"/>
    <mergeCell ref="E14:J15"/>
    <mergeCell ref="E16:J17"/>
    <mergeCell ref="E18:J19"/>
    <mergeCell ref="E20:J21"/>
    <mergeCell ref="D3:J3"/>
    <mergeCell ref="N39:V39"/>
    <mergeCell ref="N40:V40"/>
    <mergeCell ref="N41:V41"/>
    <mergeCell ref="N24:V27"/>
    <mergeCell ref="Q20:V21"/>
    <mergeCell ref="N31:V32"/>
    <mergeCell ref="O35:P35"/>
    <mergeCell ref="Q35:V36"/>
    <mergeCell ref="O36:P36"/>
    <mergeCell ref="P3:V3"/>
    <mergeCell ref="U9:V9"/>
    <mergeCell ref="Q14:V15"/>
    <mergeCell ref="Q16:V17"/>
    <mergeCell ref="Q18:V19"/>
    <mergeCell ref="B40:J40"/>
  </mergeCells>
  <phoneticPr fontId="7"/>
  <conditionalFormatting sqref="B24:J25">
    <cfRule type="containsText" dxfId="41" priority="7" operator="containsText" text="―――リストから選択し年度を入力してください―――">
      <formula>NOT(ISERROR(SEARCH("―――リストから選択し年度を入力してください―――",B24)))</formula>
    </cfRule>
  </conditionalFormatting>
  <conditionalFormatting sqref="D3">
    <cfRule type="containsText" dxfId="40" priority="8" operator="containsText" text="―――事業名を選択して下さい―――">
      <formula>NOT(ISERROR(SEARCH("―――事業名を選択して下さい―――",D3)))</formula>
    </cfRule>
  </conditionalFormatting>
  <conditionalFormatting sqref="N24">
    <cfRule type="containsText" dxfId="39" priority="1" operator="containsText" text="―――リストから選択し年度を入力してください―――">
      <formula>NOT(ISERROR(SEARCH("―――リストから選択し年度を入力してください―――",N24)))</formula>
    </cfRule>
  </conditionalFormatting>
  <conditionalFormatting sqref="P3">
    <cfRule type="containsText" dxfId="38" priority="2" operator="containsText" text="―――事業名を選択して下さい―――">
      <formula>NOT(ISERROR(SEARCH("―――事業名を選択して下さい―――",P3)))</formula>
    </cfRule>
  </conditionalFormatting>
  <dataValidations count="4">
    <dataValidation type="list" allowBlank="1" showInputMessage="1" sqref="P3:V3" xr:uid="{390E9737-F340-45E0-AA5E-B6A85B4C3DE3}">
      <formula1>$B$55:$B$64</formula1>
    </dataValidation>
    <dataValidation type="list" allowBlank="1" showInputMessage="1" sqref="B24:J25 N24" xr:uid="{674111D2-7C59-4E2E-B304-F5B1E2060DFA}">
      <formula1>$B$68:$B$70</formula1>
    </dataValidation>
    <dataValidation type="list" allowBlank="1" showInputMessage="1" showErrorMessage="1" sqref="G4 S4" xr:uid="{33E459EB-DA51-4358-80D3-CF5AA9CC7470}">
      <formula1>$B$57:$B$72</formula1>
    </dataValidation>
    <dataValidation type="list" allowBlank="1" showInputMessage="1" showErrorMessage="1" sqref="D3:J3" xr:uid="{38474B55-836F-42D6-B486-AECE73F0F1A0}">
      <formula1>$B$55:$B$67</formula1>
    </dataValidation>
  </dataValidations>
  <printOptions horizontalCentered="1"/>
  <pageMargins left="0.59055118110236227" right="0.59055118110236227" top="0.98425196850393704" bottom="0.78740157480314965" header="0" footer="0"/>
  <pageSetup paperSize="9" scale="94" firstPageNumber="74" orientation="portrait" cellComments="asDisplayed" r:id="rId1"/>
  <headerFooter alignWithMargins="0"/>
  <colBreaks count="1" manualBreakCount="1">
    <brk id="12"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0130-CDF5-4D24-8AFD-01CD2FB1E671}">
  <sheetPr>
    <tabColor theme="0"/>
  </sheetPr>
  <dimension ref="A1:X101"/>
  <sheetViews>
    <sheetView showRuler="0" zoomScaleNormal="100" zoomScaleSheetLayoutView="100" workbookViewId="0">
      <selection activeCell="C26" sqref="C26"/>
    </sheetView>
  </sheetViews>
  <sheetFormatPr defaultColWidth="9" defaultRowHeight="15" customHeight="1"/>
  <cols>
    <col min="1" max="1" width="1.7265625" style="149" customWidth="1"/>
    <col min="2" max="2" width="14" style="149" customWidth="1"/>
    <col min="3" max="5" width="13.26953125" style="149" customWidth="1"/>
    <col min="6" max="6" width="11.7265625" style="343" customWidth="1"/>
    <col min="7" max="7" width="16.26953125" style="149" customWidth="1"/>
    <col min="8" max="8" width="10.7265625" style="343" customWidth="1"/>
    <col min="9" max="11" width="1.7265625" style="149" customWidth="1"/>
    <col min="12" max="12" width="14" style="149" customWidth="1"/>
    <col min="13" max="15" width="13.26953125" style="149" customWidth="1"/>
    <col min="16" max="16" width="11.7265625" style="149" customWidth="1"/>
    <col min="17" max="17" width="16.26953125" style="149" customWidth="1"/>
    <col min="18" max="18" width="10.7265625" style="149" customWidth="1"/>
    <col min="19" max="19" width="1.7265625" style="149" customWidth="1"/>
    <col min="20" max="16384" width="9" style="149"/>
  </cols>
  <sheetData>
    <row r="1" spans="1:19" ht="18" customHeight="1">
      <c r="B1" s="270"/>
      <c r="C1" s="203"/>
      <c r="D1" s="203"/>
      <c r="E1" s="203"/>
      <c r="F1" s="342"/>
      <c r="G1" s="203"/>
      <c r="H1" s="342"/>
      <c r="K1" s="203"/>
      <c r="L1" s="271"/>
      <c r="M1" s="157"/>
      <c r="N1" s="157"/>
      <c r="O1" s="157"/>
      <c r="P1" s="157"/>
      <c r="Q1" s="203"/>
      <c r="R1" s="203"/>
      <c r="S1" s="203"/>
    </row>
    <row r="2" spans="1:19" ht="16" customHeight="1">
      <c r="A2" s="272" t="s">
        <v>44</v>
      </c>
      <c r="B2" s="273"/>
      <c r="C2" s="274"/>
      <c r="H2" s="354" t="str">
        <f>'実績報告書① '!$I$2&amp;'実績報告書① '!$J$2</f>
        <v>e-Rad課題ID：</v>
      </c>
      <c r="K2" s="275" t="s">
        <v>44</v>
      </c>
      <c r="L2" s="276"/>
      <c r="M2" s="277" t="s">
        <v>45</v>
      </c>
      <c r="N2" s="203"/>
      <c r="O2" s="203"/>
      <c r="P2" s="710" t="s">
        <v>46</v>
      </c>
      <c r="Q2" s="710"/>
      <c r="R2" s="710"/>
      <c r="S2" s="203"/>
    </row>
    <row r="3" spans="1:19" ht="16" customHeight="1">
      <c r="B3" s="278"/>
      <c r="C3" s="279"/>
      <c r="D3" s="279"/>
      <c r="E3" s="279"/>
      <c r="F3" s="344"/>
      <c r="G3" s="203"/>
      <c r="H3" s="355" t="str">
        <f>'実績報告書① '!$I$4&amp;'実績報告書① '!$J$4</f>
        <v>研究課題番号：</v>
      </c>
      <c r="K3" s="272"/>
      <c r="L3" s="281"/>
      <c r="M3" s="203"/>
      <c r="N3" s="203"/>
      <c r="O3" s="203"/>
      <c r="P3" s="710" t="s">
        <v>47</v>
      </c>
      <c r="Q3" s="710"/>
      <c r="R3" s="710"/>
    </row>
    <row r="4" spans="1:19" ht="15.75" customHeight="1">
      <c r="B4" s="282" t="s">
        <v>48</v>
      </c>
      <c r="H4" s="354" t="s">
        <v>49</v>
      </c>
      <c r="K4" s="203"/>
      <c r="L4" s="283" t="s">
        <v>48</v>
      </c>
      <c r="M4" s="203"/>
      <c r="N4" s="203"/>
      <c r="O4" s="203"/>
      <c r="P4" s="203"/>
      <c r="Q4" s="203"/>
      <c r="R4" s="280" t="s">
        <v>49</v>
      </c>
      <c r="S4" s="203"/>
    </row>
    <row r="5" spans="1:19" ht="16" customHeight="1">
      <c r="B5" s="711" t="s">
        <v>50</v>
      </c>
      <c r="C5" s="711" t="s">
        <v>51</v>
      </c>
      <c r="D5" s="711" t="s">
        <v>52</v>
      </c>
      <c r="E5" s="711" t="s">
        <v>53</v>
      </c>
      <c r="F5" s="717" t="s">
        <v>54</v>
      </c>
      <c r="G5" s="713" t="s">
        <v>55</v>
      </c>
      <c r="H5" s="714"/>
      <c r="K5" s="203"/>
      <c r="L5" s="711" t="s">
        <v>50</v>
      </c>
      <c r="M5" s="711" t="s">
        <v>51</v>
      </c>
      <c r="N5" s="711" t="s">
        <v>52</v>
      </c>
      <c r="O5" s="711" t="s">
        <v>53</v>
      </c>
      <c r="P5" s="711" t="s">
        <v>56</v>
      </c>
      <c r="Q5" s="713" t="s">
        <v>55</v>
      </c>
      <c r="R5" s="714"/>
      <c r="S5" s="203"/>
    </row>
    <row r="6" spans="1:19" ht="16" customHeight="1">
      <c r="B6" s="712"/>
      <c r="C6" s="712"/>
      <c r="D6" s="712"/>
      <c r="E6" s="712"/>
      <c r="F6" s="718"/>
      <c r="G6" s="715"/>
      <c r="H6" s="716"/>
      <c r="K6" s="203"/>
      <c r="L6" s="712"/>
      <c r="M6" s="712"/>
      <c r="N6" s="712"/>
      <c r="O6" s="712"/>
      <c r="P6" s="712"/>
      <c r="Q6" s="715"/>
      <c r="R6" s="716"/>
      <c r="S6" s="203"/>
    </row>
    <row r="7" spans="1:19" ht="16" customHeight="1">
      <c r="B7" s="284"/>
      <c r="C7" s="285"/>
      <c r="D7" s="285"/>
      <c r="E7" s="285"/>
      <c r="F7" s="345"/>
      <c r="G7" s="302"/>
      <c r="H7" s="382"/>
      <c r="K7" s="203"/>
      <c r="L7" s="284"/>
      <c r="M7" s="285"/>
      <c r="N7" s="285"/>
      <c r="O7" s="285"/>
      <c r="P7" s="285"/>
      <c r="Q7" s="286"/>
      <c r="R7" s="287"/>
      <c r="S7" s="203"/>
    </row>
    <row r="8" spans="1:19" ht="16" customHeight="1">
      <c r="B8" s="288" t="s">
        <v>57</v>
      </c>
      <c r="C8" s="120">
        <f>'別添１ 集計表'!T66</f>
        <v>0</v>
      </c>
      <c r="D8" s="289">
        <f>'別添１ 集計表'!T92</f>
        <v>0</v>
      </c>
      <c r="E8" s="120">
        <f>'別添１ 集計表'!T40</f>
        <v>0</v>
      </c>
      <c r="F8" s="383">
        <f>(E8+D8)-C8</f>
        <v>0</v>
      </c>
      <c r="G8" s="384" t="s">
        <v>58</v>
      </c>
      <c r="H8" s="385">
        <f>'別添１ 集計表'!T42</f>
        <v>0</v>
      </c>
      <c r="I8" s="203"/>
      <c r="K8" s="203"/>
      <c r="L8" s="288" t="s">
        <v>57</v>
      </c>
      <c r="M8" s="292" t="s">
        <v>59</v>
      </c>
      <c r="N8" s="292" t="s">
        <v>59</v>
      </c>
      <c r="O8" s="292" t="s">
        <v>59</v>
      </c>
      <c r="P8" s="293" t="s">
        <v>60</v>
      </c>
      <c r="Q8" s="291" t="s">
        <v>58</v>
      </c>
      <c r="R8" s="294" t="s">
        <v>61</v>
      </c>
      <c r="S8" s="203"/>
    </row>
    <row r="9" spans="1:19" ht="16" customHeight="1">
      <c r="B9" s="295"/>
      <c r="C9" s="120"/>
      <c r="D9" s="120"/>
      <c r="E9" s="120"/>
      <c r="F9" s="383"/>
      <c r="G9" s="386" t="str">
        <f>IF('別添１ 集計表'!$B$6="有","返還連絡書に伴う返還額","")</f>
        <v>返還連絡書に伴う返還額</v>
      </c>
      <c r="H9" s="385">
        <f>'別添１ 集計表'!T50</f>
        <v>0</v>
      </c>
      <c r="K9" s="203"/>
      <c r="L9" s="295"/>
      <c r="M9" s="120"/>
      <c r="N9" s="120"/>
      <c r="O9" s="120"/>
      <c r="P9" s="290"/>
      <c r="Q9" s="296" t="s">
        <v>62</v>
      </c>
      <c r="R9" s="294" t="s">
        <v>61</v>
      </c>
      <c r="S9" s="203"/>
    </row>
    <row r="10" spans="1:19" ht="16" customHeight="1">
      <c r="B10" s="295" t="s">
        <v>63</v>
      </c>
      <c r="C10" s="120"/>
      <c r="D10" s="120"/>
      <c r="E10" s="120">
        <f>'別添１ 集計表'!T39</f>
        <v>0</v>
      </c>
      <c r="F10" s="383">
        <f>(E10+D10)-C10</f>
        <v>0</v>
      </c>
      <c r="G10" s="386" t="str">
        <f>IF('別添１ 集計表'!$B$6="有","執行未済額(返還額)","")</f>
        <v>執行未済額(返還額)</v>
      </c>
      <c r="H10" s="385">
        <f>'別添１ 集計表'!T52</f>
        <v>0</v>
      </c>
      <c r="K10" s="203"/>
      <c r="L10" s="295" t="s">
        <v>63</v>
      </c>
      <c r="M10" s="297"/>
      <c r="N10" s="297"/>
      <c r="O10" s="292" t="s">
        <v>59</v>
      </c>
      <c r="P10" s="293" t="s">
        <v>60</v>
      </c>
      <c r="Q10" s="296" t="s">
        <v>64</v>
      </c>
      <c r="R10" s="294" t="s">
        <v>61</v>
      </c>
      <c r="S10" s="203"/>
    </row>
    <row r="11" spans="1:19" ht="16" customHeight="1">
      <c r="B11" s="298"/>
      <c r="C11" s="121"/>
      <c r="D11" s="121"/>
      <c r="E11" s="121"/>
      <c r="F11" s="387"/>
      <c r="G11" s="388" t="str">
        <f>IF('別添１ 集計表'!$B$6="無","執行未済額(返還額)","")</f>
        <v/>
      </c>
      <c r="H11" s="389">
        <f>'別添１ 集計表'!T47</f>
        <v>0</v>
      </c>
      <c r="K11" s="203"/>
      <c r="L11" s="298"/>
      <c r="M11" s="121"/>
      <c r="N11" s="121"/>
      <c r="O11" s="121"/>
      <c r="P11" s="299"/>
      <c r="Q11" s="300"/>
      <c r="R11" s="301"/>
      <c r="S11" s="203"/>
    </row>
    <row r="12" spans="1:19" ht="16" customHeight="1">
      <c r="B12" s="302"/>
      <c r="C12" s="122"/>
      <c r="D12" s="122"/>
      <c r="E12" s="122"/>
      <c r="F12" s="390"/>
      <c r="G12" s="302"/>
      <c r="H12" s="382"/>
      <c r="K12" s="203"/>
      <c r="L12" s="302"/>
      <c r="M12" s="122"/>
      <c r="N12" s="122"/>
      <c r="O12" s="122"/>
      <c r="P12" s="303"/>
      <c r="Q12" s="286"/>
      <c r="R12" s="287"/>
      <c r="S12" s="203"/>
    </row>
    <row r="13" spans="1:19" ht="16" customHeight="1">
      <c r="B13" s="304" t="s">
        <v>65</v>
      </c>
      <c r="C13" s="305">
        <f>SUM(C8:C10)</f>
        <v>0</v>
      </c>
      <c r="D13" s="305">
        <f>SUM(D8:D10)</f>
        <v>0</v>
      </c>
      <c r="E13" s="305">
        <f>SUM(E8:E10)</f>
        <v>0</v>
      </c>
      <c r="F13" s="391">
        <f>(E13+D13)-C13</f>
        <v>0</v>
      </c>
      <c r="G13" s="392"/>
      <c r="H13" s="393"/>
      <c r="K13" s="203"/>
      <c r="L13" s="304" t="s">
        <v>65</v>
      </c>
      <c r="M13" s="306" t="s">
        <v>60</v>
      </c>
      <c r="N13" s="306" t="s">
        <v>60</v>
      </c>
      <c r="O13" s="306" t="s">
        <v>60</v>
      </c>
      <c r="P13" s="306" t="s">
        <v>60</v>
      </c>
      <c r="Q13" s="300"/>
      <c r="R13" s="301"/>
      <c r="S13" s="203"/>
    </row>
    <row r="14" spans="1:19" ht="16" customHeight="1">
      <c r="C14" s="307"/>
      <c r="D14" s="307"/>
      <c r="E14" s="307"/>
      <c r="F14" s="394"/>
      <c r="G14" s="308"/>
      <c r="H14" s="395"/>
      <c r="K14" s="203"/>
      <c r="L14" s="203"/>
      <c r="M14" s="203"/>
      <c r="N14" s="203"/>
      <c r="O14" s="203"/>
      <c r="P14" s="203"/>
      <c r="Q14" s="203"/>
      <c r="R14" s="203"/>
      <c r="S14" s="203"/>
    </row>
    <row r="15" spans="1:19" ht="16" customHeight="1">
      <c r="B15" s="307" t="s">
        <v>66</v>
      </c>
      <c r="C15" s="307"/>
      <c r="D15" s="307"/>
      <c r="E15" s="307"/>
      <c r="F15" s="394"/>
      <c r="G15" s="308"/>
      <c r="H15" s="396" t="s">
        <v>49</v>
      </c>
      <c r="K15" s="203"/>
      <c r="L15" s="308" t="s">
        <v>66</v>
      </c>
      <c r="M15" s="203"/>
      <c r="N15" s="203"/>
      <c r="O15" s="203"/>
      <c r="P15" s="203"/>
      <c r="Q15" s="203"/>
      <c r="R15" s="280" t="s">
        <v>49</v>
      </c>
      <c r="S15" s="203"/>
    </row>
    <row r="16" spans="1:19" ht="16" customHeight="1">
      <c r="B16" s="719" t="s">
        <v>50</v>
      </c>
      <c r="C16" s="711" t="s">
        <v>51</v>
      </c>
      <c r="D16" s="711" t="s">
        <v>52</v>
      </c>
      <c r="E16" s="711" t="s">
        <v>53</v>
      </c>
      <c r="F16" s="717" t="s">
        <v>54</v>
      </c>
      <c r="G16" s="309"/>
      <c r="H16" s="356"/>
      <c r="K16" s="203"/>
      <c r="L16" s="719" t="s">
        <v>50</v>
      </c>
      <c r="M16" s="711" t="s">
        <v>51</v>
      </c>
      <c r="N16" s="711" t="s">
        <v>52</v>
      </c>
      <c r="O16" s="711" t="s">
        <v>53</v>
      </c>
      <c r="P16" s="711" t="s">
        <v>56</v>
      </c>
      <c r="Q16" s="713" t="s">
        <v>55</v>
      </c>
      <c r="R16" s="714"/>
      <c r="S16" s="203"/>
    </row>
    <row r="17" spans="1:24" ht="16" customHeight="1">
      <c r="B17" s="720"/>
      <c r="C17" s="712"/>
      <c r="D17" s="712"/>
      <c r="E17" s="712"/>
      <c r="F17" s="718"/>
      <c r="G17" s="310" t="s">
        <v>55</v>
      </c>
      <c r="H17" s="357"/>
      <c r="K17" s="203"/>
      <c r="L17" s="720"/>
      <c r="M17" s="712"/>
      <c r="N17" s="712"/>
      <c r="O17" s="712"/>
      <c r="P17" s="712"/>
      <c r="Q17" s="715"/>
      <c r="R17" s="716"/>
      <c r="S17" s="203"/>
    </row>
    <row r="18" spans="1:24" ht="16" customHeight="1">
      <c r="B18" s="311"/>
      <c r="C18" s="312"/>
      <c r="D18" s="285"/>
      <c r="E18" s="312"/>
      <c r="F18" s="346"/>
      <c r="G18" s="302"/>
      <c r="H18" s="382"/>
      <c r="K18" s="203"/>
      <c r="L18" s="311"/>
      <c r="M18" s="312"/>
      <c r="N18" s="285"/>
      <c r="O18" s="312"/>
      <c r="P18" s="312"/>
      <c r="Q18" s="286"/>
      <c r="R18" s="287"/>
      <c r="S18" s="203"/>
      <c r="X18" s="203"/>
    </row>
    <row r="19" spans="1:24" ht="16" customHeight="1">
      <c r="B19" s="313" t="s">
        <v>67</v>
      </c>
      <c r="C19" s="120">
        <f>SUM(C21:C27)</f>
        <v>0</v>
      </c>
      <c r="D19" s="120">
        <f>SUM(D21:D27)</f>
        <v>0</v>
      </c>
      <c r="E19" s="120">
        <f>SUM(E21:E27)</f>
        <v>0</v>
      </c>
      <c r="F19" s="383">
        <f>(E19+D19)-C19</f>
        <v>0</v>
      </c>
      <c r="G19" s="298"/>
      <c r="H19" s="397"/>
      <c r="K19" s="203"/>
      <c r="L19" s="313" t="s">
        <v>67</v>
      </c>
      <c r="M19" s="293" t="s">
        <v>60</v>
      </c>
      <c r="N19" s="293" t="s">
        <v>60</v>
      </c>
      <c r="O19" s="293" t="s">
        <v>60</v>
      </c>
      <c r="P19" s="293" t="s">
        <v>60</v>
      </c>
      <c r="Q19" s="314"/>
      <c r="R19" s="315"/>
      <c r="S19" s="203"/>
      <c r="X19" s="203"/>
    </row>
    <row r="20" spans="1:24" ht="16" customHeight="1">
      <c r="B20" s="316"/>
      <c r="C20" s="120"/>
      <c r="D20" s="120"/>
      <c r="E20" s="120"/>
      <c r="F20" s="383"/>
      <c r="G20" s="298"/>
      <c r="H20" s="397"/>
      <c r="K20" s="203"/>
      <c r="L20" s="316"/>
      <c r="M20" s="120"/>
      <c r="N20" s="120"/>
      <c r="O20" s="120"/>
      <c r="P20" s="290"/>
      <c r="Q20" s="314"/>
      <c r="R20" s="315"/>
      <c r="S20" s="203"/>
    </row>
    <row r="21" spans="1:24" ht="16" customHeight="1">
      <c r="B21" s="316" t="s">
        <v>68</v>
      </c>
      <c r="C21" s="120">
        <f>'別添１ 集計表'!T58</f>
        <v>0</v>
      </c>
      <c r="D21" s="120">
        <f>'別添１ 集計表'!T72</f>
        <v>0</v>
      </c>
      <c r="E21" s="120">
        <f>'別添１ 集計表'!T15</f>
        <v>0</v>
      </c>
      <c r="F21" s="383">
        <f>(E21+D21)-C21</f>
        <v>0</v>
      </c>
      <c r="G21" s="298"/>
      <c r="H21" s="397"/>
      <c r="K21" s="203"/>
      <c r="L21" s="316" t="s">
        <v>68</v>
      </c>
      <c r="M21" s="292" t="s">
        <v>59</v>
      </c>
      <c r="N21" s="292" t="s">
        <v>59</v>
      </c>
      <c r="O21" s="292" t="s">
        <v>59</v>
      </c>
      <c r="P21" s="293" t="s">
        <v>60</v>
      </c>
      <c r="Q21" s="314"/>
      <c r="R21" s="315"/>
      <c r="S21" s="203"/>
    </row>
    <row r="22" spans="1:24" ht="16" customHeight="1">
      <c r="B22" s="316"/>
      <c r="C22" s="120"/>
      <c r="D22" s="120"/>
      <c r="E22" s="120"/>
      <c r="F22" s="383"/>
      <c r="G22" s="298"/>
      <c r="H22" s="397"/>
      <c r="K22" s="203"/>
      <c r="L22" s="316"/>
      <c r="M22" s="120"/>
      <c r="N22" s="120"/>
      <c r="O22" s="120"/>
      <c r="P22" s="290"/>
      <c r="Q22" s="314"/>
      <c r="R22" s="315"/>
      <c r="S22" s="203"/>
    </row>
    <row r="23" spans="1:24" ht="16" customHeight="1">
      <c r="B23" s="316" t="s">
        <v>69</v>
      </c>
      <c r="C23" s="120">
        <f>'別添１ 集計表'!T59</f>
        <v>0</v>
      </c>
      <c r="D23" s="120">
        <f>'別添１ 集計表'!T75</f>
        <v>0</v>
      </c>
      <c r="E23" s="120">
        <f>'別添１ 集計表'!T18</f>
        <v>0</v>
      </c>
      <c r="F23" s="383">
        <f>(E23+D23)-C23</f>
        <v>0</v>
      </c>
      <c r="G23" s="298"/>
      <c r="H23" s="397"/>
      <c r="K23" s="203"/>
      <c r="L23" s="316" t="s">
        <v>69</v>
      </c>
      <c r="M23" s="292" t="s">
        <v>59</v>
      </c>
      <c r="N23" s="292" t="s">
        <v>59</v>
      </c>
      <c r="O23" s="292" t="s">
        <v>59</v>
      </c>
      <c r="P23" s="293" t="s">
        <v>60</v>
      </c>
      <c r="Q23" s="314"/>
      <c r="R23" s="315"/>
      <c r="S23" s="203"/>
    </row>
    <row r="24" spans="1:24" ht="16" customHeight="1">
      <c r="B24" s="316"/>
      <c r="C24" s="120"/>
      <c r="D24" s="120"/>
      <c r="E24" s="120"/>
      <c r="F24" s="383"/>
      <c r="G24" s="298"/>
      <c r="H24" s="397"/>
      <c r="K24" s="203"/>
      <c r="L24" s="316"/>
      <c r="M24" s="120"/>
      <c r="N24" s="120"/>
      <c r="O24" s="120"/>
      <c r="P24" s="290"/>
      <c r="Q24" s="314"/>
      <c r="R24" s="315"/>
      <c r="S24" s="203"/>
    </row>
    <row r="25" spans="1:24" ht="16" customHeight="1">
      <c r="A25" s="203"/>
      <c r="B25" s="316" t="s">
        <v>70</v>
      </c>
      <c r="C25" s="120">
        <f>'別添１ 集計表'!T60</f>
        <v>0</v>
      </c>
      <c r="D25" s="120">
        <f>'別添１ 集計表'!T78</f>
        <v>0</v>
      </c>
      <c r="E25" s="120">
        <f>'別添１ 集計表'!T21</f>
        <v>0</v>
      </c>
      <c r="F25" s="383">
        <f>(E25+D25)-C25</f>
        <v>0</v>
      </c>
      <c r="G25" s="298"/>
      <c r="H25" s="397"/>
      <c r="K25" s="203"/>
      <c r="L25" s="316" t="s">
        <v>70</v>
      </c>
      <c r="M25" s="292" t="s">
        <v>59</v>
      </c>
      <c r="N25" s="292" t="s">
        <v>59</v>
      </c>
      <c r="O25" s="292" t="s">
        <v>59</v>
      </c>
      <c r="P25" s="293" t="s">
        <v>60</v>
      </c>
      <c r="Q25" s="314"/>
      <c r="R25" s="315"/>
      <c r="S25" s="203"/>
    </row>
    <row r="26" spans="1:24" ht="15.75" customHeight="1">
      <c r="A26" s="203"/>
      <c r="B26" s="316"/>
      <c r="C26" s="120"/>
      <c r="D26" s="120"/>
      <c r="E26" s="120"/>
      <c r="F26" s="383"/>
      <c r="G26" s="298"/>
      <c r="H26" s="397"/>
      <c r="K26" s="203"/>
      <c r="L26" s="316"/>
      <c r="M26" s="120"/>
      <c r="N26" s="120"/>
      <c r="O26" s="120"/>
      <c r="P26" s="290"/>
      <c r="Q26" s="314"/>
      <c r="R26" s="315"/>
      <c r="S26" s="203"/>
    </row>
    <row r="27" spans="1:24" ht="16" customHeight="1">
      <c r="B27" s="316" t="s">
        <v>71</v>
      </c>
      <c r="C27" s="120">
        <f>'別添１ 集計表'!T61</f>
        <v>0</v>
      </c>
      <c r="D27" s="120">
        <f>'別添１ 集計表'!T82</f>
        <v>0</v>
      </c>
      <c r="E27" s="120">
        <f>'別添１ 集計表'!T25</f>
        <v>0</v>
      </c>
      <c r="F27" s="383">
        <f>(E27+D27)-C27</f>
        <v>0</v>
      </c>
      <c r="G27" s="317" t="s">
        <v>72</v>
      </c>
      <c r="H27" s="385">
        <f>'別添１ 集計表'!T32</f>
        <v>0</v>
      </c>
      <c r="K27" s="203"/>
      <c r="L27" s="316" t="s">
        <v>71</v>
      </c>
      <c r="M27" s="292" t="s">
        <v>59</v>
      </c>
      <c r="N27" s="292" t="s">
        <v>59</v>
      </c>
      <c r="O27" s="292" t="s">
        <v>59</v>
      </c>
      <c r="P27" s="293" t="s">
        <v>60</v>
      </c>
      <c r="Q27" s="317" t="s">
        <v>72</v>
      </c>
      <c r="R27" s="294" t="s">
        <v>61</v>
      </c>
      <c r="S27" s="203"/>
    </row>
    <row r="28" spans="1:24" ht="16" customHeight="1">
      <c r="B28" s="316"/>
      <c r="C28" s="120"/>
      <c r="D28" s="120"/>
      <c r="E28" s="120"/>
      <c r="F28" s="383"/>
      <c r="G28" s="398"/>
      <c r="H28" s="399"/>
      <c r="K28" s="203"/>
      <c r="L28" s="316"/>
      <c r="M28" s="120"/>
      <c r="N28" s="120"/>
      <c r="O28" s="120"/>
      <c r="P28" s="290"/>
      <c r="Q28" s="318"/>
      <c r="R28" s="319"/>
      <c r="S28" s="203"/>
    </row>
    <row r="29" spans="1:24" ht="16" customHeight="1">
      <c r="B29" s="316"/>
      <c r="C29" s="120"/>
      <c r="D29" s="120"/>
      <c r="E29" s="120"/>
      <c r="F29" s="383"/>
      <c r="G29" s="398"/>
      <c r="H29" s="399"/>
      <c r="K29" s="203"/>
      <c r="L29" s="316"/>
      <c r="M29" s="120"/>
      <c r="N29" s="120"/>
      <c r="O29" s="120"/>
      <c r="P29" s="290"/>
      <c r="Q29" s="318"/>
      <c r="R29" s="319"/>
      <c r="S29" s="203"/>
    </row>
    <row r="30" spans="1:24" ht="16" customHeight="1">
      <c r="B30" s="320" t="s">
        <v>73</v>
      </c>
      <c r="C30" s="120">
        <f>'別添１ 集計表'!T62</f>
        <v>0</v>
      </c>
      <c r="D30" s="120">
        <f>'別添１ 集計表'!T90</f>
        <v>0</v>
      </c>
      <c r="E30" s="120">
        <f>'別添１ 集計表'!T33</f>
        <v>0</v>
      </c>
      <c r="F30" s="383">
        <f>(E30+D30)-C30</f>
        <v>0</v>
      </c>
      <c r="G30" s="298"/>
      <c r="H30" s="397"/>
      <c r="K30" s="203"/>
      <c r="L30" s="320" t="s">
        <v>73</v>
      </c>
      <c r="M30" s="292" t="s">
        <v>59</v>
      </c>
      <c r="N30" s="292" t="s">
        <v>59</v>
      </c>
      <c r="O30" s="292" t="s">
        <v>59</v>
      </c>
      <c r="P30" s="293" t="s">
        <v>60</v>
      </c>
      <c r="Q30" s="314"/>
      <c r="R30" s="315"/>
      <c r="S30" s="203"/>
    </row>
    <row r="31" spans="1:24" ht="16" customHeight="1">
      <c r="B31" s="321"/>
      <c r="C31" s="120"/>
      <c r="D31" s="120"/>
      <c r="E31" s="120"/>
      <c r="F31" s="383"/>
      <c r="G31" s="298"/>
      <c r="H31" s="397"/>
      <c r="K31" s="203"/>
      <c r="L31" s="321"/>
      <c r="M31" s="322"/>
      <c r="N31" s="322"/>
      <c r="O31" s="322"/>
      <c r="P31" s="323"/>
      <c r="Q31" s="314"/>
      <c r="R31" s="315"/>
      <c r="S31" s="203"/>
    </row>
    <row r="32" spans="1:24" ht="16" customHeight="1">
      <c r="B32" s="31"/>
      <c r="C32" s="400"/>
      <c r="D32" s="400"/>
      <c r="E32" s="400"/>
      <c r="F32" s="401"/>
      <c r="G32" s="298"/>
      <c r="H32" s="397"/>
      <c r="K32" s="203"/>
      <c r="L32" s="31"/>
      <c r="M32" s="31"/>
      <c r="N32" s="31"/>
      <c r="O32" s="31"/>
      <c r="P32" s="324"/>
      <c r="Q32" s="314"/>
      <c r="R32" s="315"/>
      <c r="S32" s="203"/>
    </row>
    <row r="33" spans="1:19" ht="16" customHeight="1">
      <c r="B33" s="325" t="str">
        <f>IF('別添１ 集計表'!$A$36="","",'別添１ 集計表'!$A$36)</f>
        <v/>
      </c>
      <c r="C33" s="120" t="str">
        <f>IF(B33="","",'別添１ 集計表'!T64)</f>
        <v/>
      </c>
      <c r="D33" s="120" t="str">
        <f>IF(C33="","",'別添１ 集計表'!T91)</f>
        <v/>
      </c>
      <c r="E33" s="120" t="str">
        <f>IF(B33="","",'別添１ 集計表'!T36)</f>
        <v/>
      </c>
      <c r="F33" s="383" t="str">
        <f>IFERROR((E33+D33)-C33,"")</f>
        <v/>
      </c>
      <c r="G33" s="298"/>
      <c r="H33" s="397"/>
      <c r="K33" s="203"/>
      <c r="L33" s="325" t="s">
        <v>74</v>
      </c>
      <c r="M33" s="292" t="s">
        <v>59</v>
      </c>
      <c r="N33" s="292" t="s">
        <v>59</v>
      </c>
      <c r="O33" s="292" t="s">
        <v>59</v>
      </c>
      <c r="P33" s="293" t="s">
        <v>60</v>
      </c>
      <c r="Q33" s="314"/>
      <c r="R33" s="315"/>
      <c r="S33" s="203"/>
    </row>
    <row r="34" spans="1:19" ht="15" customHeight="1">
      <c r="B34" s="326"/>
      <c r="C34" s="120"/>
      <c r="D34" s="120"/>
      <c r="E34" s="120"/>
      <c r="F34" s="383"/>
      <c r="G34" s="298"/>
      <c r="H34" s="397"/>
      <c r="K34" s="203"/>
      <c r="L34" s="326"/>
      <c r="M34" s="322"/>
      <c r="N34" s="322"/>
      <c r="O34" s="322"/>
      <c r="P34" s="323"/>
      <c r="Q34" s="314"/>
      <c r="R34" s="315"/>
      <c r="S34" s="203"/>
    </row>
    <row r="35" spans="1:19" ht="16" customHeight="1">
      <c r="B35" s="327"/>
      <c r="C35" s="332"/>
      <c r="D35" s="332"/>
      <c r="E35" s="332"/>
      <c r="F35" s="402"/>
      <c r="G35" s="392"/>
      <c r="H35" s="393"/>
      <c r="K35" s="203"/>
      <c r="L35" s="327"/>
      <c r="M35" s="328"/>
      <c r="N35" s="328"/>
      <c r="O35" s="328"/>
      <c r="P35" s="329"/>
      <c r="Q35" s="300"/>
      <c r="R35" s="301"/>
      <c r="S35" s="203"/>
    </row>
    <row r="36" spans="1:19" ht="16" customHeight="1">
      <c r="B36" s="330"/>
      <c r="C36" s="120"/>
      <c r="D36" s="120"/>
      <c r="E36" s="120"/>
      <c r="F36" s="383"/>
      <c r="G36" s="302"/>
      <c r="H36" s="382"/>
      <c r="K36" s="203"/>
      <c r="L36" s="330"/>
      <c r="M36" s="322"/>
      <c r="N36" s="322"/>
      <c r="O36" s="322"/>
      <c r="P36" s="323"/>
      <c r="Q36" s="286"/>
      <c r="R36" s="287"/>
      <c r="S36" s="203"/>
    </row>
    <row r="37" spans="1:19" ht="16" customHeight="1">
      <c r="B37" s="331" t="s">
        <v>65</v>
      </c>
      <c r="C37" s="332">
        <f>SUM(C19,C30,C33)</f>
        <v>0</v>
      </c>
      <c r="D37" s="332">
        <f t="shared" ref="D37:E37" si="0">SUM(D19,D30,D33)</f>
        <v>0</v>
      </c>
      <c r="E37" s="332">
        <f t="shared" si="0"/>
        <v>0</v>
      </c>
      <c r="F37" s="403">
        <f>(E37+D37)-C37</f>
        <v>0</v>
      </c>
      <c r="G37" s="392"/>
      <c r="H37" s="393"/>
      <c r="K37" s="203"/>
      <c r="L37" s="331" t="s">
        <v>65</v>
      </c>
      <c r="M37" s="306" t="s">
        <v>60</v>
      </c>
      <c r="N37" s="306" t="s">
        <v>60</v>
      </c>
      <c r="O37" s="306" t="s">
        <v>60</v>
      </c>
      <c r="P37" s="333" t="s">
        <v>60</v>
      </c>
      <c r="Q37" s="300"/>
      <c r="R37" s="301"/>
      <c r="S37" s="203"/>
    </row>
    <row r="38" spans="1:19" ht="16" customHeight="1">
      <c r="B38" s="278"/>
      <c r="C38" s="279"/>
      <c r="D38" s="279"/>
      <c r="E38" s="279"/>
      <c r="F38" s="344"/>
      <c r="G38" s="203"/>
      <c r="H38" s="342"/>
      <c r="K38" s="203"/>
      <c r="L38" s="278"/>
      <c r="M38" s="279"/>
      <c r="N38" s="279"/>
      <c r="O38" s="279"/>
      <c r="P38" s="279"/>
      <c r="Q38" s="203"/>
      <c r="R38" s="203"/>
      <c r="S38" s="203"/>
    </row>
    <row r="39" spans="1:19" ht="16" customHeight="1">
      <c r="B39" s="334"/>
      <c r="C39" s="334"/>
      <c r="D39" s="334"/>
      <c r="E39" s="334"/>
      <c r="F39" s="347"/>
      <c r="G39" s="334"/>
      <c r="H39" s="347"/>
      <c r="K39" s="203"/>
      <c r="L39" s="721" t="s">
        <v>75</v>
      </c>
      <c r="M39" s="721"/>
      <c r="N39" s="721"/>
      <c r="O39" s="721"/>
      <c r="P39" s="721"/>
      <c r="Q39" s="721"/>
      <c r="R39" s="721"/>
      <c r="S39" s="203"/>
    </row>
    <row r="40" spans="1:19" ht="16" customHeight="1">
      <c r="B40" s="334"/>
      <c r="C40" s="334"/>
      <c r="D40" s="334"/>
      <c r="E40" s="334"/>
      <c r="F40" s="347"/>
      <c r="G40" s="334"/>
      <c r="H40" s="347"/>
      <c r="K40" s="203"/>
      <c r="L40" s="721"/>
      <c r="M40" s="721"/>
      <c r="N40" s="721"/>
      <c r="O40" s="721"/>
      <c r="P40" s="721"/>
      <c r="Q40" s="721"/>
      <c r="R40" s="721"/>
      <c r="S40" s="203"/>
    </row>
    <row r="41" spans="1:19" ht="16" customHeight="1">
      <c r="B41" s="334"/>
      <c r="C41" s="334"/>
      <c r="D41" s="334"/>
      <c r="E41" s="334"/>
      <c r="F41" s="347"/>
      <c r="G41" s="334"/>
      <c r="H41" s="347"/>
      <c r="K41" s="203"/>
      <c r="L41" s="721"/>
      <c r="M41" s="721"/>
      <c r="N41" s="721"/>
      <c r="O41" s="721"/>
      <c r="P41" s="721"/>
      <c r="Q41" s="721"/>
      <c r="R41" s="721"/>
      <c r="S41" s="203"/>
    </row>
    <row r="42" spans="1:19" ht="16" customHeight="1">
      <c r="B42" s="334"/>
      <c r="C42" s="334"/>
      <c r="D42" s="334"/>
      <c r="E42" s="334"/>
      <c r="F42" s="347"/>
      <c r="G42" s="334"/>
      <c r="H42" s="347"/>
      <c r="K42" s="203"/>
      <c r="L42" s="721"/>
      <c r="M42" s="721"/>
      <c r="N42" s="721"/>
      <c r="O42" s="721"/>
      <c r="P42" s="721"/>
      <c r="Q42" s="721"/>
      <c r="R42" s="721"/>
      <c r="S42" s="203"/>
    </row>
    <row r="43" spans="1:19" ht="16" customHeight="1">
      <c r="B43" s="203"/>
      <c r="C43" s="203"/>
      <c r="D43" s="203"/>
      <c r="E43" s="203"/>
      <c r="F43" s="342"/>
      <c r="G43" s="203"/>
      <c r="H43" s="342"/>
      <c r="L43" s="203"/>
      <c r="M43" s="203"/>
      <c r="N43" s="203"/>
      <c r="O43" s="203"/>
      <c r="P43" s="203"/>
      <c r="Q43" s="203"/>
      <c r="R43" s="203"/>
    </row>
    <row r="44" spans="1:19" ht="16" customHeight="1">
      <c r="B44" s="203"/>
      <c r="C44" s="203"/>
      <c r="D44" s="203"/>
      <c r="E44" s="203"/>
      <c r="F44" s="342"/>
      <c r="G44" s="203"/>
      <c r="H44" s="342"/>
      <c r="L44" s="203"/>
      <c r="M44" s="203"/>
      <c r="N44" s="203"/>
      <c r="O44" s="203"/>
      <c r="P44" s="203"/>
      <c r="Q44" s="203"/>
      <c r="R44" s="203"/>
    </row>
    <row r="45" spans="1:19" ht="16" customHeight="1">
      <c r="B45" s="279"/>
      <c r="C45" s="279"/>
      <c r="D45" s="279"/>
      <c r="E45" s="279"/>
      <c r="F45" s="344"/>
      <c r="G45" s="279"/>
      <c r="H45" s="344"/>
      <c r="L45" s="279"/>
      <c r="M45" s="279"/>
      <c r="N45" s="279"/>
      <c r="O45" s="279"/>
      <c r="P45" s="279"/>
      <c r="Q45" s="279"/>
      <c r="R45" s="279"/>
    </row>
    <row r="46" spans="1:19" ht="16" customHeight="1">
      <c r="B46" s="278"/>
      <c r="C46" s="279"/>
      <c r="D46" s="279"/>
      <c r="E46" s="279"/>
      <c r="F46" s="344"/>
      <c r="G46" s="203"/>
      <c r="H46" s="342"/>
      <c r="L46" s="270"/>
      <c r="M46" s="203"/>
      <c r="N46" s="203"/>
      <c r="O46" s="203"/>
      <c r="P46" s="203"/>
      <c r="Q46" s="203"/>
      <c r="R46" s="203"/>
    </row>
    <row r="47" spans="1:19" ht="16" customHeight="1">
      <c r="B47" s="278"/>
      <c r="C47" s="279"/>
      <c r="D47" s="279"/>
      <c r="E47" s="279"/>
      <c r="F47" s="344"/>
      <c r="G47" s="203"/>
      <c r="H47" s="342"/>
      <c r="K47" s="335"/>
      <c r="L47" s="336"/>
      <c r="M47" s="337"/>
      <c r="N47" s="337"/>
      <c r="O47" s="337"/>
      <c r="P47" s="337"/>
      <c r="Q47" s="203"/>
      <c r="R47" s="203"/>
    </row>
    <row r="48" spans="1:19" ht="16" customHeight="1">
      <c r="A48" s="272"/>
      <c r="B48" s="281"/>
      <c r="C48" s="203"/>
      <c r="D48" s="203"/>
      <c r="E48" s="203"/>
      <c r="F48" s="342"/>
      <c r="G48" s="203"/>
      <c r="H48" s="342"/>
      <c r="L48" s="338"/>
      <c r="M48" s="339"/>
      <c r="N48" s="339"/>
      <c r="O48" s="339"/>
      <c r="P48" s="339"/>
      <c r="Q48" s="203"/>
      <c r="R48" s="203"/>
    </row>
    <row r="49" spans="1:19" ht="16" customHeight="1">
      <c r="A49" s="335"/>
      <c r="B49" s="336"/>
      <c r="C49" s="337"/>
      <c r="D49" s="337"/>
      <c r="E49" s="337"/>
      <c r="F49" s="348"/>
      <c r="G49" s="203"/>
      <c r="H49" s="342"/>
      <c r="I49" s="335"/>
      <c r="L49" s="340"/>
      <c r="M49" s="157"/>
      <c r="N49" s="157"/>
      <c r="O49" s="157"/>
      <c r="P49" s="157"/>
      <c r="Q49" s="203"/>
      <c r="R49" s="203"/>
    </row>
    <row r="50" spans="1:19" ht="16" customHeight="1">
      <c r="A50" s="335"/>
      <c r="B50" s="336"/>
      <c r="C50" s="337"/>
      <c r="D50" s="337"/>
      <c r="E50" s="337"/>
      <c r="F50" s="348"/>
      <c r="G50" s="203"/>
      <c r="H50" s="342"/>
      <c r="I50" s="335"/>
      <c r="K50" s="154"/>
      <c r="M50" s="157"/>
      <c r="N50" s="157"/>
      <c r="O50" s="157"/>
      <c r="P50" s="157"/>
      <c r="Q50" s="203"/>
      <c r="R50" s="203"/>
    </row>
    <row r="51" spans="1:19" ht="16" customHeight="1">
      <c r="B51" s="271"/>
      <c r="C51" s="157"/>
      <c r="D51" s="157"/>
      <c r="E51" s="157"/>
      <c r="F51" s="349"/>
      <c r="G51" s="203"/>
      <c r="H51" s="342"/>
    </row>
    <row r="52" spans="1:19" ht="16" customHeight="1">
      <c r="B52" s="340"/>
      <c r="C52" s="157"/>
      <c r="D52" s="157"/>
      <c r="E52" s="157"/>
      <c r="F52" s="349"/>
      <c r="G52" s="203"/>
      <c r="H52" s="342"/>
    </row>
    <row r="53" spans="1:19" ht="16" customHeight="1">
      <c r="A53" s="154"/>
      <c r="C53" s="157"/>
      <c r="D53" s="157"/>
      <c r="E53" s="157"/>
      <c r="F53" s="349"/>
      <c r="G53" s="203"/>
      <c r="H53" s="342"/>
      <c r="I53" s="154"/>
      <c r="J53" s="154"/>
      <c r="S53" s="154"/>
    </row>
    <row r="54" spans="1:19" ht="16" customHeight="1">
      <c r="B54" s="341"/>
      <c r="C54" s="157"/>
      <c r="D54" s="157"/>
      <c r="E54" s="157"/>
      <c r="F54" s="349"/>
      <c r="G54" s="203"/>
      <c r="H54" s="342"/>
    </row>
    <row r="55" spans="1:19" ht="16" customHeight="1">
      <c r="B55" s="157"/>
      <c r="C55" s="157"/>
      <c r="D55" s="157"/>
      <c r="E55" s="157"/>
      <c r="F55" s="349"/>
      <c r="G55" s="203"/>
      <c r="H55" s="342"/>
    </row>
    <row r="56" spans="1:19" ht="16" customHeight="1">
      <c r="B56" s="335"/>
      <c r="C56" s="335"/>
      <c r="D56" s="335"/>
      <c r="E56" s="335"/>
      <c r="F56" s="350"/>
      <c r="G56" s="335"/>
      <c r="H56" s="350"/>
    </row>
    <row r="57" spans="1:19" ht="16" customHeight="1">
      <c r="C57" s="157"/>
      <c r="D57" s="157"/>
      <c r="E57" s="157"/>
      <c r="F57" s="349"/>
      <c r="G57" s="203"/>
      <c r="H57" s="342"/>
    </row>
    <row r="58" spans="1:19" ht="16" customHeight="1"/>
    <row r="59" spans="1:19" ht="16" customHeight="1"/>
    <row r="60" spans="1:19" ht="16" customHeight="1">
      <c r="B60" s="154"/>
      <c r="C60" s="154"/>
      <c r="D60" s="154"/>
      <c r="E60" s="154"/>
      <c r="F60" s="351"/>
      <c r="G60" s="154"/>
      <c r="H60" s="351"/>
    </row>
    <row r="61" spans="1:19" ht="16" customHeight="1"/>
    <row r="62" spans="1:19" ht="16" customHeight="1"/>
    <row r="63" spans="1:19" ht="16" customHeight="1"/>
    <row r="64" spans="1:19"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sheetData>
  <sheetProtection sheet="1" objects="1" scenarios="1"/>
  <mergeCells count="26">
    <mergeCell ref="P2:R2"/>
    <mergeCell ref="L39:R42"/>
    <mergeCell ref="B5:B6"/>
    <mergeCell ref="C5:C6"/>
    <mergeCell ref="D5:D6"/>
    <mergeCell ref="E5:E6"/>
    <mergeCell ref="F5:F6"/>
    <mergeCell ref="G5:H6"/>
    <mergeCell ref="L5:L6"/>
    <mergeCell ref="M5:M6"/>
    <mergeCell ref="N5:N6"/>
    <mergeCell ref="O5:O6"/>
    <mergeCell ref="P5:P6"/>
    <mergeCell ref="Q5:R6"/>
    <mergeCell ref="B16:B17"/>
    <mergeCell ref="C16:C17"/>
    <mergeCell ref="D16:D17"/>
    <mergeCell ref="E16:E17"/>
    <mergeCell ref="F16:F17"/>
    <mergeCell ref="L16:L17"/>
    <mergeCell ref="M16:M17"/>
    <mergeCell ref="P3:R3"/>
    <mergeCell ref="N16:N17"/>
    <mergeCell ref="O16:O17"/>
    <mergeCell ref="P16:P17"/>
    <mergeCell ref="Q16:R17"/>
  </mergeCells>
  <phoneticPr fontId="7"/>
  <conditionalFormatting sqref="C8 E8 E10">
    <cfRule type="containsBlanks" dxfId="37" priority="18">
      <formula>LEN(TRIM(C8))=0</formula>
    </cfRule>
  </conditionalFormatting>
  <conditionalFormatting sqref="C21 C23 C25 C27 C30 E30">
    <cfRule type="containsBlanks" dxfId="36" priority="19">
      <formula>LEN(TRIM(C21))=0</formula>
    </cfRule>
  </conditionalFormatting>
  <conditionalFormatting sqref="E8">
    <cfRule type="cellIs" dxfId="35" priority="17" operator="greaterThan">
      <formula>$C$8-$D$8</formula>
    </cfRule>
  </conditionalFormatting>
  <conditionalFormatting sqref="E21 E23 E25 E27">
    <cfRule type="containsBlanks" dxfId="34" priority="20">
      <formula>LEN(TRIM(E21))=0</formula>
    </cfRule>
  </conditionalFormatting>
  <printOptions horizontalCentered="1"/>
  <pageMargins left="0.59055118110236227" right="0.59055118110236227" top="0.98425196850393704" bottom="0.78740157480314965" header="0" footer="0"/>
  <pageSetup paperSize="9" scale="94" firstPageNumber="74" orientation="portrait" cellComments="asDisplayed" r:id="rId1"/>
  <headerFooter alignWithMargins="0"/>
  <colBreaks count="1" manualBreakCount="1">
    <brk id="9" max="4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083E6-3263-49A5-82C9-D1FB9F7E47D4}">
  <sheetPr>
    <tabColor theme="0"/>
  </sheetPr>
  <dimension ref="A1:V101"/>
  <sheetViews>
    <sheetView showRuler="0" topLeftCell="C1" zoomScaleNormal="100" zoomScaleSheetLayoutView="90" zoomScalePageLayoutView="90" workbookViewId="0">
      <selection activeCell="H20" sqref="H20"/>
    </sheetView>
  </sheetViews>
  <sheetFormatPr defaultColWidth="9" defaultRowHeight="15" customHeight="1"/>
  <cols>
    <col min="1" max="1" width="1.7265625" style="11" customWidth="1"/>
    <col min="2" max="2" width="16" style="11" customWidth="1"/>
    <col min="3" max="3" width="15.7265625" style="11" customWidth="1"/>
    <col min="4" max="4" width="5.1796875" style="109" customWidth="1"/>
    <col min="5" max="5" width="7.81640625" style="11" customWidth="1"/>
    <col min="6" max="6" width="9.453125" style="11" customWidth="1"/>
    <col min="7" max="7" width="14.453125" style="11" customWidth="1"/>
    <col min="8" max="8" width="9.453125" style="11" customWidth="1"/>
    <col min="9" max="9" width="10.26953125" style="11" customWidth="1"/>
    <col min="10" max="10" width="14.81640625" style="11" customWidth="1"/>
    <col min="11" max="12" width="2" style="11" customWidth="1"/>
    <col min="13" max="13" width="1.7265625" style="11" customWidth="1"/>
    <col min="14" max="14" width="16" style="11" customWidth="1"/>
    <col min="15" max="15" width="15.7265625" style="11" customWidth="1"/>
    <col min="16" max="16" width="5.26953125" style="109" customWidth="1"/>
    <col min="17" max="17" width="7.7265625" style="11" customWidth="1"/>
    <col min="18" max="18" width="9.453125" style="11" customWidth="1"/>
    <col min="19" max="19" width="14.453125" style="11" customWidth="1"/>
    <col min="20" max="20" width="9.453125" style="11" customWidth="1"/>
    <col min="21" max="21" width="10.26953125" style="11" customWidth="1"/>
    <col min="22" max="22" width="14.7265625" style="11" customWidth="1"/>
    <col min="23" max="16384" width="9" style="11"/>
  </cols>
  <sheetData>
    <row r="1" spans="1:22" ht="16.149999999999999" customHeight="1">
      <c r="A1" s="12"/>
      <c r="J1" s="17" t="str">
        <f>'実績報告書① '!$I$2&amp;'実績報告書① '!$J$2</f>
        <v>e-Rad課題ID：</v>
      </c>
      <c r="M1" s="12"/>
      <c r="S1" s="722" t="s">
        <v>46</v>
      </c>
      <c r="T1" s="722"/>
      <c r="U1" s="722"/>
      <c r="V1" s="722"/>
    </row>
    <row r="2" spans="1:22" ht="16.149999999999999" customHeight="1">
      <c r="A2" s="11" t="s">
        <v>76</v>
      </c>
      <c r="B2" s="47"/>
      <c r="C2" s="72"/>
      <c r="D2" s="116"/>
      <c r="E2" s="72"/>
      <c r="F2" s="72"/>
      <c r="G2" s="72"/>
      <c r="H2" s="72"/>
      <c r="I2" s="72"/>
      <c r="J2" s="257" t="str">
        <f>'実績報告書① '!$I$4&amp;'実績報告書① '!$J$4</f>
        <v>研究課題番号：</v>
      </c>
      <c r="M2" s="11" t="s">
        <v>76</v>
      </c>
      <c r="S2" s="722" t="s">
        <v>77</v>
      </c>
      <c r="T2" s="722"/>
      <c r="U2" s="722"/>
      <c r="V2" s="722"/>
    </row>
    <row r="3" spans="1:22" ht="15.75" customHeight="1">
      <c r="J3" s="17" t="s">
        <v>78</v>
      </c>
      <c r="V3" s="17" t="s">
        <v>78</v>
      </c>
    </row>
    <row r="4" spans="1:22" ht="16.149999999999999" customHeight="1">
      <c r="B4" s="723" t="s">
        <v>79</v>
      </c>
      <c r="C4" s="723" t="s">
        <v>80</v>
      </c>
      <c r="D4" s="723" t="s">
        <v>81</v>
      </c>
      <c r="E4" s="725" t="s">
        <v>82</v>
      </c>
      <c r="F4" s="726"/>
      <c r="G4" s="727" t="s">
        <v>83</v>
      </c>
      <c r="H4" s="729" t="s">
        <v>84</v>
      </c>
      <c r="I4" s="731" t="s">
        <v>85</v>
      </c>
      <c r="J4" s="723" t="s">
        <v>86</v>
      </c>
      <c r="N4" s="723" t="s">
        <v>79</v>
      </c>
      <c r="O4" s="723" t="s">
        <v>80</v>
      </c>
      <c r="P4" s="723" t="s">
        <v>81</v>
      </c>
      <c r="Q4" s="725" t="s">
        <v>82</v>
      </c>
      <c r="R4" s="726"/>
      <c r="S4" s="727" t="s">
        <v>87</v>
      </c>
      <c r="T4" s="729" t="s">
        <v>88</v>
      </c>
      <c r="U4" s="731" t="s">
        <v>85</v>
      </c>
      <c r="V4" s="723" t="s">
        <v>86</v>
      </c>
    </row>
    <row r="5" spans="1:22" ht="32.25" customHeight="1">
      <c r="B5" s="724"/>
      <c r="C5" s="724"/>
      <c r="D5" s="724"/>
      <c r="E5" s="135" t="s">
        <v>89</v>
      </c>
      <c r="F5" s="15" t="s">
        <v>90</v>
      </c>
      <c r="G5" s="728"/>
      <c r="H5" s="730"/>
      <c r="I5" s="732"/>
      <c r="J5" s="724"/>
      <c r="N5" s="724"/>
      <c r="O5" s="724"/>
      <c r="P5" s="724"/>
      <c r="Q5" s="135" t="s">
        <v>89</v>
      </c>
      <c r="R5" s="15" t="s">
        <v>90</v>
      </c>
      <c r="S5" s="728"/>
      <c r="T5" s="730"/>
      <c r="U5" s="732"/>
      <c r="V5" s="724"/>
    </row>
    <row r="6" spans="1:22" ht="16.149999999999999" customHeight="1">
      <c r="B6" s="18"/>
      <c r="C6" s="19"/>
      <c r="D6" s="20"/>
      <c r="E6" s="21"/>
      <c r="F6" s="21"/>
      <c r="G6" s="22"/>
      <c r="H6" s="140"/>
      <c r="I6" s="169"/>
      <c r="J6" s="23"/>
      <c r="N6" s="18"/>
      <c r="O6" s="19"/>
      <c r="P6" s="20"/>
      <c r="Q6" s="21"/>
      <c r="R6" s="21"/>
      <c r="S6" s="22"/>
      <c r="T6" s="140"/>
      <c r="U6" s="169"/>
      <c r="V6" s="23"/>
    </row>
    <row r="7" spans="1:22" ht="16.149999999999999" customHeight="1">
      <c r="B7" s="25"/>
      <c r="C7" s="24"/>
      <c r="D7" s="114"/>
      <c r="E7" s="107"/>
      <c r="F7" s="107"/>
      <c r="G7" s="25"/>
      <c r="H7" s="141"/>
      <c r="I7" s="115"/>
      <c r="J7" s="108"/>
      <c r="N7" s="174" t="s">
        <v>91</v>
      </c>
      <c r="O7" s="175" t="s">
        <v>92</v>
      </c>
      <c r="P7" s="176" t="s">
        <v>93</v>
      </c>
      <c r="Q7" s="177">
        <v>2000000</v>
      </c>
      <c r="R7" s="177">
        <v>2000000</v>
      </c>
      <c r="S7" s="174" t="s">
        <v>94</v>
      </c>
      <c r="T7" s="178" t="s">
        <v>95</v>
      </c>
      <c r="U7" s="179" t="s">
        <v>96</v>
      </c>
      <c r="V7" s="252" t="s">
        <v>97</v>
      </c>
    </row>
    <row r="8" spans="1:22" ht="16.149999999999999" customHeight="1">
      <c r="B8" s="25"/>
      <c r="C8" s="24"/>
      <c r="D8" s="114"/>
      <c r="E8" s="107"/>
      <c r="F8" s="107"/>
      <c r="G8" s="25"/>
      <c r="H8" s="141"/>
      <c r="I8" s="115"/>
      <c r="J8" s="108"/>
      <c r="N8" s="25"/>
      <c r="O8" s="175" t="s">
        <v>98</v>
      </c>
      <c r="P8" s="114"/>
      <c r="Q8" s="107"/>
      <c r="R8" s="107"/>
      <c r="S8" s="733" t="s">
        <v>99</v>
      </c>
      <c r="T8" s="734" t="s">
        <v>100</v>
      </c>
      <c r="U8" s="119"/>
      <c r="V8" s="108"/>
    </row>
    <row r="9" spans="1:22" ht="16.149999999999999" customHeight="1">
      <c r="B9" s="24"/>
      <c r="C9" s="24"/>
      <c r="D9" s="115"/>
      <c r="E9" s="105"/>
      <c r="F9" s="105"/>
      <c r="G9" s="24"/>
      <c r="H9" s="141"/>
      <c r="I9" s="115"/>
      <c r="J9" s="25"/>
      <c r="N9" s="24"/>
      <c r="O9" s="113"/>
      <c r="P9" s="115"/>
      <c r="Q9" s="105"/>
      <c r="R9" s="105"/>
      <c r="S9" s="733"/>
      <c r="T9" s="734"/>
      <c r="U9" s="119"/>
      <c r="V9" s="108"/>
    </row>
    <row r="10" spans="1:22" ht="16.149999999999999" customHeight="1">
      <c r="B10" s="24"/>
      <c r="C10" s="24"/>
      <c r="D10" s="115"/>
      <c r="E10" s="105"/>
      <c r="F10" s="105"/>
      <c r="G10" s="24"/>
      <c r="H10" s="141"/>
      <c r="I10" s="115"/>
      <c r="J10" s="25"/>
      <c r="N10" s="24"/>
      <c r="O10" s="113"/>
      <c r="P10" s="115"/>
      <c r="Q10" s="105"/>
      <c r="R10" s="105"/>
      <c r="S10" s="733"/>
      <c r="T10" s="147"/>
      <c r="U10" s="119"/>
      <c r="V10" s="108"/>
    </row>
    <row r="11" spans="1:22" ht="16.149999999999999" customHeight="1">
      <c r="B11" s="24"/>
      <c r="C11" s="24"/>
      <c r="D11" s="115"/>
      <c r="E11" s="105"/>
      <c r="F11" s="105"/>
      <c r="G11" s="24"/>
      <c r="H11" s="141"/>
      <c r="I11" s="115"/>
      <c r="J11" s="25"/>
      <c r="N11" s="24"/>
      <c r="O11" s="24"/>
      <c r="P11" s="115"/>
      <c r="Q11" s="105"/>
      <c r="R11" s="105"/>
      <c r="S11" s="113"/>
      <c r="T11" s="147"/>
      <c r="U11" s="119"/>
      <c r="V11" s="25"/>
    </row>
    <row r="12" spans="1:22" ht="16.149999999999999" customHeight="1">
      <c r="B12" s="24"/>
      <c r="C12" s="19"/>
      <c r="D12" s="20"/>
      <c r="E12" s="106"/>
      <c r="F12" s="106"/>
      <c r="G12" s="19"/>
      <c r="H12" s="142"/>
      <c r="I12" s="169"/>
      <c r="J12" s="23"/>
      <c r="N12" s="175" t="s">
        <v>101</v>
      </c>
      <c r="O12" s="175" t="s">
        <v>102</v>
      </c>
      <c r="P12" s="179" t="s">
        <v>103</v>
      </c>
      <c r="Q12" s="180">
        <v>100000</v>
      </c>
      <c r="R12" s="180">
        <v>2400000</v>
      </c>
      <c r="S12" s="175" t="s">
        <v>104</v>
      </c>
      <c r="T12" s="178" t="s">
        <v>95</v>
      </c>
      <c r="U12" s="179" t="s">
        <v>105</v>
      </c>
      <c r="V12" s="174" t="s">
        <v>106</v>
      </c>
    </row>
    <row r="13" spans="1:22" ht="16.149999999999999" customHeight="1">
      <c r="B13" s="24"/>
      <c r="C13" s="19"/>
      <c r="D13" s="20"/>
      <c r="E13" s="106"/>
      <c r="F13" s="106"/>
      <c r="G13" s="19"/>
      <c r="H13" s="142"/>
      <c r="I13" s="169"/>
      <c r="J13" s="23"/>
      <c r="N13" s="24"/>
      <c r="O13" s="175" t="s">
        <v>107</v>
      </c>
      <c r="P13" s="115"/>
      <c r="Q13" s="105"/>
      <c r="R13" s="180" t="s">
        <v>108</v>
      </c>
      <c r="S13" s="733" t="s">
        <v>109</v>
      </c>
      <c r="T13" s="181" t="s">
        <v>110</v>
      </c>
      <c r="U13" s="169"/>
      <c r="V13" s="182" t="s">
        <v>111</v>
      </c>
    </row>
    <row r="14" spans="1:22" ht="16.149999999999999" customHeight="1">
      <c r="B14" s="24"/>
      <c r="C14" s="19"/>
      <c r="D14" s="20"/>
      <c r="E14" s="106"/>
      <c r="F14" s="106"/>
      <c r="G14" s="19"/>
      <c r="H14" s="142"/>
      <c r="I14" s="169"/>
      <c r="J14" s="23"/>
      <c r="N14" s="24"/>
      <c r="O14" s="19"/>
      <c r="P14" s="20"/>
      <c r="Q14" s="106"/>
      <c r="R14" s="106"/>
      <c r="S14" s="733"/>
      <c r="T14" s="142"/>
      <c r="U14" s="169"/>
      <c r="V14" s="183" t="s">
        <v>112</v>
      </c>
    </row>
    <row r="15" spans="1:22" ht="16.149999999999999" customHeight="1">
      <c r="B15" s="24"/>
      <c r="C15" s="19"/>
      <c r="D15" s="20"/>
      <c r="E15" s="106"/>
      <c r="F15" s="106"/>
      <c r="G15" s="19"/>
      <c r="H15" s="142"/>
      <c r="I15" s="169"/>
      <c r="J15" s="23"/>
      <c r="N15" s="24"/>
      <c r="O15" s="19"/>
      <c r="P15" s="20"/>
      <c r="Q15" s="106"/>
      <c r="R15" s="106"/>
      <c r="S15" s="733"/>
      <c r="T15" s="142"/>
      <c r="U15" s="169"/>
      <c r="V15" s="183" t="s">
        <v>113</v>
      </c>
    </row>
    <row r="16" spans="1:22" ht="16.149999999999999" customHeight="1">
      <c r="B16" s="24"/>
      <c r="C16" s="19"/>
      <c r="D16" s="20"/>
      <c r="E16" s="106"/>
      <c r="F16" s="106"/>
      <c r="G16" s="19"/>
      <c r="H16" s="142"/>
      <c r="I16" s="169"/>
      <c r="J16" s="23"/>
      <c r="N16" s="24"/>
      <c r="O16" s="19"/>
      <c r="P16" s="20"/>
      <c r="Q16" s="106"/>
      <c r="R16" s="106"/>
      <c r="S16" s="19"/>
      <c r="T16" s="142"/>
      <c r="U16" s="169"/>
      <c r="V16" s="184" t="s">
        <v>114</v>
      </c>
    </row>
    <row r="17" spans="2:22" ht="16.149999999999999" customHeight="1">
      <c r="B17" s="24"/>
      <c r="C17" s="19"/>
      <c r="D17" s="20"/>
      <c r="E17" s="106"/>
      <c r="F17" s="106"/>
      <c r="G17" s="19"/>
      <c r="H17" s="142"/>
      <c r="I17" s="169"/>
      <c r="J17" s="23"/>
      <c r="N17" s="24"/>
      <c r="O17" s="19"/>
      <c r="P17" s="20"/>
      <c r="Q17" s="106"/>
      <c r="R17" s="106"/>
      <c r="S17" s="19"/>
      <c r="T17" s="142"/>
      <c r="U17" s="169"/>
      <c r="V17" s="185" t="s">
        <v>115</v>
      </c>
    </row>
    <row r="18" spans="2:22" ht="16.149999999999999" customHeight="1">
      <c r="B18" s="24"/>
      <c r="C18" s="19"/>
      <c r="D18" s="20"/>
      <c r="E18" s="106"/>
      <c r="F18" s="106"/>
      <c r="G18" s="19"/>
      <c r="H18" s="142"/>
      <c r="I18" s="169"/>
      <c r="J18" s="23"/>
      <c r="N18" s="24"/>
      <c r="O18" s="19"/>
      <c r="P18" s="20"/>
      <c r="Q18" s="106"/>
      <c r="R18" s="106"/>
      <c r="S18" s="19"/>
      <c r="T18" s="142"/>
      <c r="U18" s="169"/>
      <c r="V18" s="182" t="s">
        <v>116</v>
      </c>
    </row>
    <row r="19" spans="2:22" ht="16.149999999999999" customHeight="1">
      <c r="B19" s="24"/>
      <c r="C19" s="19"/>
      <c r="D19" s="20"/>
      <c r="E19" s="106"/>
      <c r="F19" s="106"/>
      <c r="G19" s="19"/>
      <c r="H19" s="142"/>
      <c r="I19" s="169"/>
      <c r="J19" s="23"/>
      <c r="N19" s="24"/>
      <c r="O19" s="19"/>
      <c r="P19" s="20"/>
      <c r="Q19" s="106"/>
      <c r="R19" s="106"/>
      <c r="S19" s="19"/>
      <c r="T19" s="142"/>
      <c r="U19" s="169"/>
      <c r="V19" s="186" t="s">
        <v>117</v>
      </c>
    </row>
    <row r="20" spans="2:22" ht="16.149999999999999" customHeight="1">
      <c r="B20" s="24"/>
      <c r="C20" s="19"/>
      <c r="D20" s="20"/>
      <c r="E20" s="106"/>
      <c r="F20" s="106"/>
      <c r="G20" s="19"/>
      <c r="H20" s="142"/>
      <c r="I20" s="169"/>
      <c r="J20" s="23"/>
      <c r="N20" s="24"/>
      <c r="O20" s="19"/>
      <c r="P20" s="20"/>
      <c r="Q20" s="106"/>
      <c r="R20" s="106"/>
      <c r="S20" s="19"/>
      <c r="T20" s="142"/>
      <c r="U20" s="169"/>
      <c r="V20" s="23"/>
    </row>
    <row r="21" spans="2:22" ht="16.149999999999999" customHeight="1">
      <c r="B21" s="24"/>
      <c r="C21" s="19"/>
      <c r="D21" s="20"/>
      <c r="E21" s="106"/>
      <c r="F21" s="106"/>
      <c r="G21" s="19"/>
      <c r="H21" s="142"/>
      <c r="I21" s="169"/>
      <c r="J21" s="23"/>
      <c r="N21" s="174" t="s">
        <v>118</v>
      </c>
      <c r="O21" s="175" t="s">
        <v>92</v>
      </c>
      <c r="P21" s="176" t="s">
        <v>119</v>
      </c>
      <c r="Q21" s="177">
        <v>3000000</v>
      </c>
      <c r="R21" s="177">
        <v>3000000</v>
      </c>
      <c r="S21" s="174" t="s">
        <v>94</v>
      </c>
      <c r="T21" s="178" t="s">
        <v>120</v>
      </c>
      <c r="U21" s="179" t="s">
        <v>121</v>
      </c>
      <c r="V21" s="252" t="s">
        <v>97</v>
      </c>
    </row>
    <row r="22" spans="2:22" ht="16.149999999999999" customHeight="1">
      <c r="B22" s="24"/>
      <c r="C22" s="19"/>
      <c r="D22" s="20"/>
      <c r="E22" s="106"/>
      <c r="F22" s="106"/>
      <c r="G22" s="19"/>
      <c r="H22" s="142"/>
      <c r="I22" s="169"/>
      <c r="J22" s="23"/>
      <c r="N22" s="25"/>
      <c r="O22" s="175" t="s">
        <v>98</v>
      </c>
      <c r="P22" s="114"/>
      <c r="Q22" s="107"/>
      <c r="R22" s="107"/>
      <c r="S22" s="733" t="s">
        <v>99</v>
      </c>
      <c r="T22" s="734" t="s">
        <v>100</v>
      </c>
      <c r="U22" s="119"/>
      <c r="V22" s="681" t="s">
        <v>122</v>
      </c>
    </row>
    <row r="23" spans="2:22" ht="16.149999999999999" customHeight="1">
      <c r="B23" s="24"/>
      <c r="C23" s="19"/>
      <c r="D23" s="20"/>
      <c r="E23" s="106"/>
      <c r="F23" s="106"/>
      <c r="G23" s="19"/>
      <c r="H23" s="142"/>
      <c r="I23" s="169"/>
      <c r="J23" s="23"/>
      <c r="N23" s="24"/>
      <c r="O23" s="113"/>
      <c r="P23" s="115"/>
      <c r="Q23" s="105"/>
      <c r="R23" s="105"/>
      <c r="S23" s="733"/>
      <c r="T23" s="734"/>
      <c r="U23" s="119"/>
      <c r="V23" s="108"/>
    </row>
    <row r="24" spans="2:22" ht="16.149999999999999" customHeight="1">
      <c r="B24" s="24"/>
      <c r="C24" s="19"/>
      <c r="D24" s="20"/>
      <c r="E24" s="106"/>
      <c r="F24" s="106"/>
      <c r="G24" s="19"/>
      <c r="H24" s="142"/>
      <c r="I24" s="169"/>
      <c r="J24" s="23"/>
      <c r="N24" s="24"/>
      <c r="O24" s="113"/>
      <c r="P24" s="115"/>
      <c r="Q24" s="105"/>
      <c r="R24" s="105"/>
      <c r="S24" s="733"/>
      <c r="T24" s="147"/>
      <c r="U24" s="119"/>
      <c r="V24" s="108"/>
    </row>
    <row r="25" spans="2:22" ht="15.75" customHeight="1">
      <c r="B25" s="24"/>
      <c r="C25" s="19"/>
      <c r="D25" s="20"/>
      <c r="E25" s="106"/>
      <c r="F25" s="106"/>
      <c r="G25" s="19"/>
      <c r="H25" s="142"/>
      <c r="I25" s="169"/>
      <c r="J25" s="23"/>
      <c r="N25" s="24"/>
      <c r="O25" s="19"/>
      <c r="P25" s="20"/>
      <c r="Q25" s="106"/>
      <c r="R25" s="106"/>
      <c r="S25" s="19"/>
      <c r="T25" s="142"/>
      <c r="U25" s="169"/>
      <c r="V25" s="23"/>
    </row>
    <row r="26" spans="2:22" ht="16.149999999999999" customHeight="1">
      <c r="B26" s="24"/>
      <c r="C26" s="19"/>
      <c r="D26" s="20"/>
      <c r="E26" s="106"/>
      <c r="F26" s="106"/>
      <c r="G26" s="19"/>
      <c r="H26" s="142"/>
      <c r="I26" s="169"/>
      <c r="J26" s="23"/>
      <c r="N26" s="24"/>
      <c r="O26" s="19"/>
      <c r="P26" s="20"/>
      <c r="Q26" s="106"/>
      <c r="R26" s="106"/>
      <c r="S26" s="19"/>
      <c r="T26" s="142"/>
      <c r="U26" s="169"/>
      <c r="V26" s="23"/>
    </row>
    <row r="27" spans="2:22" ht="16.149999999999999" customHeight="1">
      <c r="B27" s="24"/>
      <c r="C27" s="19"/>
      <c r="D27" s="20"/>
      <c r="E27" s="106"/>
      <c r="F27" s="106"/>
      <c r="G27" s="19"/>
      <c r="H27" s="142"/>
      <c r="I27" s="169"/>
      <c r="J27" s="23"/>
      <c r="N27" s="24"/>
      <c r="O27" s="19"/>
      <c r="P27" s="20"/>
      <c r="Q27" s="106"/>
      <c r="R27" s="106"/>
      <c r="S27" s="19"/>
      <c r="T27" s="142"/>
      <c r="U27" s="169"/>
      <c r="V27" s="23"/>
    </row>
    <row r="28" spans="2:22" ht="16.149999999999999" customHeight="1">
      <c r="B28" s="24"/>
      <c r="C28" s="19"/>
      <c r="D28" s="20"/>
      <c r="E28" s="106"/>
      <c r="F28" s="106"/>
      <c r="G28" s="19"/>
      <c r="H28" s="142"/>
      <c r="I28" s="169"/>
      <c r="J28" s="23"/>
      <c r="N28" s="24"/>
      <c r="O28" s="19"/>
      <c r="P28" s="20"/>
      <c r="Q28" s="106"/>
      <c r="R28" s="106"/>
      <c r="S28" s="19"/>
      <c r="T28" s="142"/>
      <c r="U28" s="169"/>
      <c r="V28" s="23"/>
    </row>
    <row r="29" spans="2:22" ht="16.149999999999999" customHeight="1">
      <c r="B29" s="24"/>
      <c r="C29" s="19"/>
      <c r="D29" s="20"/>
      <c r="E29" s="106"/>
      <c r="F29" s="106"/>
      <c r="G29" s="19"/>
      <c r="H29" s="142"/>
      <c r="I29" s="169"/>
      <c r="J29" s="23"/>
      <c r="N29" s="24"/>
      <c r="O29" s="19"/>
      <c r="P29" s="20"/>
      <c r="Q29" s="106"/>
      <c r="R29" s="106"/>
      <c r="S29" s="19"/>
      <c r="T29" s="142"/>
      <c r="U29" s="169"/>
      <c r="V29" s="23"/>
    </row>
    <row r="30" spans="2:22" ht="16.149999999999999" customHeight="1">
      <c r="B30" s="24"/>
      <c r="C30" s="19"/>
      <c r="D30" s="20"/>
      <c r="E30" s="106"/>
      <c r="F30" s="106"/>
      <c r="G30" s="19"/>
      <c r="H30" s="142"/>
      <c r="I30" s="169"/>
      <c r="J30" s="23"/>
      <c r="N30" s="24"/>
      <c r="O30" s="19"/>
      <c r="P30" s="20"/>
      <c r="Q30" s="106"/>
      <c r="R30" s="106"/>
      <c r="S30" s="19"/>
      <c r="T30" s="142"/>
      <c r="U30" s="169"/>
      <c r="V30" s="23"/>
    </row>
    <row r="31" spans="2:22" ht="16.149999999999999" customHeight="1">
      <c r="B31" s="24"/>
      <c r="C31" s="19"/>
      <c r="D31" s="20"/>
      <c r="E31" s="106"/>
      <c r="F31" s="106"/>
      <c r="G31" s="19"/>
      <c r="H31" s="142"/>
      <c r="I31" s="169"/>
      <c r="J31" s="23"/>
      <c r="N31" s="24"/>
      <c r="O31" s="19"/>
      <c r="P31" s="20"/>
      <c r="Q31" s="106"/>
      <c r="R31" s="106"/>
      <c r="S31" s="19"/>
      <c r="T31" s="142"/>
      <c r="U31" s="169"/>
      <c r="V31" s="23"/>
    </row>
    <row r="32" spans="2:22" ht="16.149999999999999" customHeight="1">
      <c r="B32" s="24"/>
      <c r="C32" s="19"/>
      <c r="D32" s="20"/>
      <c r="E32" s="106"/>
      <c r="F32" s="106"/>
      <c r="G32" s="19"/>
      <c r="H32" s="142"/>
      <c r="I32" s="169"/>
      <c r="J32" s="23"/>
      <c r="N32" s="24"/>
      <c r="O32" s="19"/>
      <c r="P32" s="20"/>
      <c r="Q32" s="106"/>
      <c r="R32" s="106"/>
      <c r="S32" s="19"/>
      <c r="T32" s="142"/>
      <c r="U32" s="169"/>
      <c r="V32" s="23"/>
    </row>
    <row r="33" spans="2:22" ht="15" customHeight="1">
      <c r="B33" s="24"/>
      <c r="C33" s="19"/>
      <c r="D33" s="20"/>
      <c r="E33" s="106"/>
      <c r="F33" s="106"/>
      <c r="G33" s="19"/>
      <c r="H33" s="142"/>
      <c r="I33" s="169"/>
      <c r="J33" s="23"/>
      <c r="N33" s="24"/>
      <c r="O33" s="19"/>
      <c r="P33" s="20"/>
      <c r="Q33" s="106"/>
      <c r="R33" s="106"/>
      <c r="S33" s="19"/>
      <c r="T33" s="142"/>
      <c r="U33" s="169"/>
      <c r="V33" s="23"/>
    </row>
    <row r="34" spans="2:22" ht="16.149999999999999" customHeight="1">
      <c r="B34" s="24"/>
      <c r="C34" s="19"/>
      <c r="D34" s="20"/>
      <c r="E34" s="106"/>
      <c r="F34" s="106"/>
      <c r="G34" s="19"/>
      <c r="H34" s="142"/>
      <c r="I34" s="169"/>
      <c r="J34" s="23"/>
      <c r="N34" s="32"/>
      <c r="O34" s="33"/>
      <c r="P34" s="34"/>
      <c r="Q34" s="165"/>
      <c r="R34" s="166"/>
      <c r="S34" s="33"/>
      <c r="T34" s="143"/>
      <c r="U34" s="172"/>
      <c r="V34" s="35"/>
    </row>
    <row r="35" spans="2:22" ht="16.149999999999999" customHeight="1">
      <c r="B35" s="24"/>
      <c r="C35" s="19"/>
      <c r="D35" s="20"/>
      <c r="E35" s="106"/>
      <c r="F35" s="106"/>
      <c r="G35" s="19"/>
      <c r="H35" s="142"/>
      <c r="I35" s="169"/>
      <c r="J35" s="23"/>
      <c r="L35" s="7"/>
      <c r="N35" s="37"/>
      <c r="O35" s="38"/>
      <c r="P35" s="39"/>
      <c r="Q35" s="167"/>
      <c r="R35" s="167"/>
      <c r="S35" s="38"/>
      <c r="T35" s="139"/>
      <c r="U35" s="173"/>
      <c r="V35" s="40"/>
    </row>
    <row r="36" spans="2:22" ht="16.149999999999999" customHeight="1">
      <c r="B36" s="24"/>
      <c r="C36" s="19"/>
      <c r="D36" s="20"/>
      <c r="E36" s="106"/>
      <c r="F36" s="106"/>
      <c r="G36" s="19"/>
      <c r="H36" s="142"/>
      <c r="I36" s="169"/>
      <c r="J36" s="23"/>
      <c r="L36" s="6"/>
      <c r="N36" s="32" t="s">
        <v>123</v>
      </c>
      <c r="O36" s="33"/>
      <c r="P36" s="34"/>
      <c r="Q36" s="165"/>
      <c r="R36" s="168">
        <f>SUM(R7:R35)</f>
        <v>7400000</v>
      </c>
      <c r="S36" s="33"/>
      <c r="T36" s="138"/>
      <c r="U36" s="137"/>
      <c r="V36" s="35"/>
    </row>
    <row r="37" spans="2:22" ht="16.149999999999999" customHeight="1">
      <c r="B37" s="24"/>
      <c r="C37" s="19"/>
      <c r="D37" s="20"/>
      <c r="E37" s="106"/>
      <c r="F37" s="106"/>
      <c r="G37" s="19"/>
      <c r="H37" s="142"/>
      <c r="I37" s="169"/>
      <c r="J37" s="23"/>
      <c r="L37" s="8"/>
      <c r="N37" s="112" t="s">
        <v>124</v>
      </c>
      <c r="O37" s="45"/>
      <c r="P37" s="20"/>
      <c r="Q37" s="46"/>
      <c r="R37" s="46"/>
      <c r="S37" s="45"/>
      <c r="T37" s="45"/>
      <c r="U37" s="247"/>
      <c r="V37" s="44"/>
    </row>
    <row r="38" spans="2:22" ht="16.149999999999999" customHeight="1">
      <c r="B38" s="24"/>
      <c r="C38" s="19"/>
      <c r="D38" s="20"/>
      <c r="E38" s="106"/>
      <c r="F38" s="106"/>
      <c r="G38" s="19"/>
      <c r="H38" s="30"/>
      <c r="I38" s="145"/>
      <c r="J38" s="23"/>
      <c r="L38" s="8"/>
      <c r="N38" s="44" t="s">
        <v>125</v>
      </c>
      <c r="O38" s="45"/>
      <c r="P38" s="20"/>
      <c r="Q38" s="46"/>
      <c r="R38" s="46"/>
      <c r="S38" s="45"/>
      <c r="T38" s="247"/>
      <c r="U38" s="247"/>
      <c r="V38" s="44"/>
    </row>
    <row r="39" spans="2:22" ht="16.149999999999999" customHeight="1">
      <c r="B39" s="24"/>
      <c r="C39" s="19"/>
      <c r="D39" s="20"/>
      <c r="E39" s="106"/>
      <c r="F39" s="106"/>
      <c r="G39" s="19"/>
      <c r="H39" s="31"/>
      <c r="I39" s="170"/>
      <c r="J39" s="23"/>
      <c r="L39" s="8"/>
      <c r="M39" s="28"/>
      <c r="N39" s="47" t="s">
        <v>126</v>
      </c>
      <c r="O39" s="45"/>
      <c r="P39" s="20"/>
      <c r="Q39" s="46"/>
      <c r="R39" s="46"/>
      <c r="S39" s="45"/>
      <c r="T39" s="45"/>
      <c r="V39" s="44"/>
    </row>
    <row r="40" spans="2:22" ht="16.149999999999999" customHeight="1">
      <c r="B40" s="24"/>
      <c r="C40" s="19"/>
      <c r="D40" s="20"/>
      <c r="E40" s="106"/>
      <c r="F40" s="106"/>
      <c r="G40" s="19"/>
      <c r="H40" s="19"/>
      <c r="I40" s="171"/>
      <c r="J40" s="23"/>
      <c r="L40" s="8"/>
      <c r="N40" s="47" t="s">
        <v>127</v>
      </c>
      <c r="O40" s="72"/>
      <c r="P40" s="116"/>
      <c r="Q40" s="72"/>
      <c r="R40" s="72"/>
      <c r="S40" s="72"/>
      <c r="T40" s="72"/>
      <c r="V40" s="72"/>
    </row>
    <row r="41" spans="2:22" ht="16.149999999999999" customHeight="1">
      <c r="B41" s="32"/>
      <c r="C41" s="33"/>
      <c r="D41" s="34"/>
      <c r="E41" s="165"/>
      <c r="F41" s="166"/>
      <c r="G41" s="33"/>
      <c r="H41" s="143"/>
      <c r="I41" s="172"/>
      <c r="J41" s="35"/>
      <c r="L41" s="8"/>
      <c r="N41" s="47" t="s">
        <v>128</v>
      </c>
      <c r="O41" s="72"/>
      <c r="P41" s="116"/>
      <c r="Q41" s="72"/>
      <c r="R41" s="72"/>
      <c r="S41" s="72"/>
      <c r="T41" s="72"/>
      <c r="V41" s="72"/>
    </row>
    <row r="42" spans="2:22" ht="16.149999999999999" customHeight="1">
      <c r="B42" s="37"/>
      <c r="C42" s="38"/>
      <c r="D42" s="39"/>
      <c r="E42" s="167"/>
      <c r="F42" s="167"/>
      <c r="G42" s="38"/>
      <c r="H42" s="139"/>
      <c r="I42" s="173"/>
      <c r="J42" s="40"/>
      <c r="L42" s="8"/>
      <c r="N42" s="248" t="s">
        <v>129</v>
      </c>
      <c r="O42" s="247"/>
      <c r="P42" s="247"/>
      <c r="Q42" s="247"/>
      <c r="R42" s="247"/>
      <c r="S42" s="247"/>
      <c r="T42" s="247"/>
      <c r="V42" s="247"/>
    </row>
    <row r="43" spans="2:22" ht="16.149999999999999" customHeight="1">
      <c r="B43" s="32" t="s">
        <v>123</v>
      </c>
      <c r="C43" s="33"/>
      <c r="D43" s="34"/>
      <c r="E43" s="165"/>
      <c r="F43" s="251">
        <f>SUM(F6:F41)</f>
        <v>0</v>
      </c>
      <c r="G43" s="33"/>
      <c r="H43" s="138"/>
      <c r="I43" s="137"/>
      <c r="J43" s="35"/>
      <c r="L43" s="8"/>
      <c r="N43" s="248" t="s">
        <v>130</v>
      </c>
      <c r="O43" s="247"/>
      <c r="P43" s="247"/>
      <c r="Q43" s="247"/>
      <c r="R43" s="247"/>
      <c r="S43" s="247"/>
      <c r="T43" s="247"/>
      <c r="U43" s="72"/>
      <c r="V43" s="247"/>
    </row>
    <row r="44" spans="2:22" ht="16.149999999999999" customHeight="1">
      <c r="B44" s="44"/>
      <c r="C44" s="45"/>
      <c r="D44" s="20"/>
      <c r="E44" s="46"/>
      <c r="F44" s="46"/>
      <c r="G44" s="45"/>
      <c r="H44" s="45"/>
      <c r="I44" s="45"/>
      <c r="J44" s="44"/>
      <c r="N44" s="47"/>
      <c r="O44" s="72"/>
      <c r="P44" s="116"/>
      <c r="Q44" s="72"/>
      <c r="R44" s="72"/>
      <c r="S44" s="72"/>
      <c r="U44" s="72"/>
      <c r="V44" s="72"/>
    </row>
    <row r="45" spans="2:22" ht="16.149999999999999" customHeight="1">
      <c r="B45" s="44"/>
      <c r="C45" s="45"/>
      <c r="D45" s="20"/>
      <c r="E45" s="46"/>
      <c r="F45" s="46"/>
      <c r="G45" s="45"/>
      <c r="H45" s="45"/>
      <c r="I45" s="45"/>
      <c r="J45" s="44"/>
      <c r="N45" s="260"/>
      <c r="O45" s="28"/>
      <c r="P45" s="117"/>
      <c r="Q45" s="28"/>
      <c r="R45" s="28"/>
      <c r="S45" s="28"/>
      <c r="U45" s="72"/>
      <c r="V45" s="28"/>
    </row>
    <row r="46" spans="2:22" ht="16.149999999999999" customHeight="1">
      <c r="B46" s="47"/>
      <c r="C46" s="45"/>
      <c r="D46" s="20"/>
      <c r="E46" s="46"/>
      <c r="F46" s="46"/>
      <c r="G46" s="45"/>
      <c r="H46" s="45"/>
      <c r="I46" s="45"/>
      <c r="J46" s="44"/>
    </row>
    <row r="47" spans="2:22" ht="16.149999999999999" customHeight="1">
      <c r="B47" s="47"/>
      <c r="C47" s="72"/>
      <c r="D47" s="116"/>
      <c r="E47" s="72"/>
      <c r="F47" s="72"/>
      <c r="G47" s="72"/>
      <c r="H47" s="72"/>
      <c r="I47" s="72"/>
      <c r="J47" s="72"/>
      <c r="N47" s="47"/>
      <c r="O47" s="45"/>
      <c r="P47" s="20"/>
      <c r="Q47" s="46"/>
      <c r="R47" s="46"/>
      <c r="S47" s="45"/>
      <c r="V47" s="44"/>
    </row>
    <row r="48" spans="2:22" ht="16.149999999999999" customHeight="1">
      <c r="B48" s="47"/>
      <c r="C48" s="47"/>
      <c r="D48" s="47"/>
      <c r="E48" s="47"/>
      <c r="F48" s="47"/>
      <c r="G48" s="47"/>
      <c r="H48" s="47"/>
      <c r="I48" s="47"/>
      <c r="J48" s="47"/>
      <c r="N48" s="72"/>
      <c r="O48" s="72"/>
      <c r="P48" s="72"/>
      <c r="Q48" s="72"/>
      <c r="R48" s="72"/>
      <c r="S48" s="72"/>
      <c r="T48" s="72"/>
      <c r="V48" s="72"/>
    </row>
    <row r="49" spans="1:22" ht="16.149999999999999" customHeight="1">
      <c r="B49" s="47"/>
      <c r="C49" s="47"/>
      <c r="D49" s="47"/>
      <c r="E49" s="47"/>
      <c r="F49" s="47"/>
      <c r="G49" s="47"/>
      <c r="H49" s="47"/>
      <c r="I49" s="47"/>
      <c r="J49" s="47"/>
      <c r="N49" s="72"/>
      <c r="O49" s="72"/>
      <c r="P49" s="72"/>
      <c r="Q49" s="72"/>
      <c r="R49" s="72"/>
      <c r="S49" s="72"/>
      <c r="T49" s="72"/>
      <c r="V49" s="72"/>
    </row>
    <row r="50" spans="1:22" ht="16.149999999999999" customHeight="1">
      <c r="B50" s="47"/>
      <c r="C50" s="72"/>
      <c r="D50" s="116"/>
      <c r="E50" s="72"/>
      <c r="F50" s="72"/>
      <c r="G50" s="72"/>
      <c r="J50" s="72"/>
    </row>
    <row r="51" spans="1:22" ht="16.149999999999999" customHeight="1">
      <c r="A51" s="28"/>
      <c r="B51" s="28"/>
      <c r="C51" s="28"/>
      <c r="D51" s="117"/>
      <c r="E51" s="28"/>
      <c r="F51" s="28"/>
      <c r="G51" s="28"/>
      <c r="I51" s="72"/>
      <c r="J51" s="28"/>
    </row>
    <row r="52" spans="1:22" ht="16.149999999999999" customHeight="1"/>
    <row r="53" spans="1:22" ht="16.149999999999999" customHeight="1">
      <c r="B53" s="47"/>
      <c r="C53" s="45"/>
      <c r="D53" s="20"/>
      <c r="E53" s="46"/>
      <c r="F53" s="46"/>
      <c r="G53" s="45"/>
      <c r="J53" s="44"/>
      <c r="K53" s="7"/>
    </row>
    <row r="54" spans="1:22" ht="16.149999999999999" customHeight="1">
      <c r="B54" s="72"/>
      <c r="C54" s="72"/>
      <c r="D54" s="72"/>
      <c r="E54" s="72"/>
      <c r="F54" s="72"/>
      <c r="G54" s="72"/>
      <c r="H54" s="72"/>
      <c r="J54" s="72"/>
      <c r="K54" s="6"/>
    </row>
    <row r="55" spans="1:22" ht="16.149999999999999" customHeight="1">
      <c r="B55" s="72"/>
      <c r="C55" s="72"/>
      <c r="D55" s="72"/>
      <c r="E55" s="72"/>
      <c r="F55" s="72"/>
      <c r="G55" s="72"/>
      <c r="H55" s="72"/>
      <c r="J55" s="72"/>
      <c r="K55" s="8"/>
    </row>
    <row r="56" spans="1:22" ht="16.149999999999999" customHeight="1">
      <c r="B56" s="72"/>
      <c r="C56" s="72"/>
      <c r="D56" s="72"/>
      <c r="E56" s="72"/>
      <c r="F56" s="72"/>
      <c r="G56" s="72"/>
      <c r="H56" s="72"/>
      <c r="J56" s="72"/>
      <c r="K56" s="8"/>
    </row>
    <row r="57" spans="1:22" ht="16.149999999999999" customHeight="1">
      <c r="B57" s="72"/>
      <c r="C57" s="72"/>
      <c r="D57" s="72"/>
      <c r="E57" s="72"/>
      <c r="F57" s="72"/>
      <c r="G57" s="72"/>
      <c r="H57" s="72"/>
      <c r="J57" s="72"/>
      <c r="K57" s="8"/>
    </row>
    <row r="58" spans="1:22" ht="16.149999999999999" customHeight="1">
      <c r="B58" s="72"/>
      <c r="C58" s="72"/>
      <c r="D58" s="72"/>
      <c r="E58" s="72"/>
      <c r="F58" s="72"/>
      <c r="G58" s="72"/>
      <c r="H58" s="72"/>
      <c r="J58" s="72"/>
      <c r="K58" s="8"/>
    </row>
    <row r="59" spans="1:22" ht="16.149999999999999" customHeight="1">
      <c r="B59" s="72"/>
      <c r="C59" s="72"/>
      <c r="D59" s="116"/>
      <c r="E59" s="72"/>
      <c r="F59" s="72"/>
      <c r="G59" s="72"/>
      <c r="J59" s="72"/>
      <c r="K59" s="8"/>
    </row>
    <row r="60" spans="1:22" ht="16.149999999999999" customHeight="1">
      <c r="B60" s="72"/>
      <c r="C60" s="72"/>
      <c r="D60" s="116"/>
      <c r="E60" s="72"/>
      <c r="F60" s="72"/>
      <c r="G60" s="72"/>
      <c r="J60" s="72"/>
      <c r="K60" s="8"/>
    </row>
    <row r="61" spans="1:22" ht="16.149999999999999" customHeight="1">
      <c r="B61" s="8"/>
      <c r="C61" s="8"/>
      <c r="D61" s="118"/>
      <c r="E61" s="8"/>
      <c r="F61" s="8"/>
      <c r="G61" s="8"/>
      <c r="J61" s="8"/>
      <c r="K61" s="8"/>
    </row>
    <row r="62" spans="1:22" ht="16.149999999999999" customHeight="1"/>
    <row r="63" spans="1:22" ht="16.149999999999999" customHeight="1"/>
    <row r="64" spans="1:22" ht="16.149999999999999" customHeight="1"/>
    <row r="65" ht="16.149999999999999" customHeight="1"/>
    <row r="66" ht="16.149999999999999" customHeight="1"/>
    <row r="67" ht="16.149999999999999" customHeight="1"/>
    <row r="68" ht="16.149999999999999" customHeight="1"/>
    <row r="69" ht="16.149999999999999" customHeight="1"/>
    <row r="70" ht="16.149999999999999" customHeight="1"/>
    <row r="71" ht="16.149999999999999" customHeight="1"/>
    <row r="72" ht="16.149999999999999" customHeight="1"/>
    <row r="73" ht="16.149999999999999" customHeight="1"/>
    <row r="74" ht="16.149999999999999" customHeight="1"/>
    <row r="75" ht="16.149999999999999" customHeight="1"/>
    <row r="76" ht="16.149999999999999" customHeight="1"/>
    <row r="77" ht="16.149999999999999" customHeight="1"/>
    <row r="78" ht="16.149999999999999" customHeight="1"/>
    <row r="79" ht="16.149999999999999" customHeight="1"/>
    <row r="80" ht="16.149999999999999" customHeight="1"/>
    <row r="81" ht="16.149999999999999" customHeight="1"/>
    <row r="82" ht="16.149999999999999" customHeight="1"/>
    <row r="83" ht="16.149999999999999" customHeight="1"/>
    <row r="84" ht="16.149999999999999" customHeight="1"/>
    <row r="85" ht="16.149999999999999" customHeight="1"/>
    <row r="86" ht="16.149999999999999" customHeight="1"/>
    <row r="87" ht="16.149999999999999" customHeight="1"/>
    <row r="88" ht="16.149999999999999" customHeight="1"/>
    <row r="89" ht="16.149999999999999" customHeight="1"/>
    <row r="90" ht="16.149999999999999" customHeight="1"/>
    <row r="91" ht="16.149999999999999" customHeight="1"/>
    <row r="92" ht="16.149999999999999" customHeight="1"/>
    <row r="93" ht="16.149999999999999" customHeight="1"/>
    <row r="94" ht="16.149999999999999" customHeight="1"/>
    <row r="95" ht="16.149999999999999" customHeight="1"/>
    <row r="96" ht="16.149999999999999" customHeight="1"/>
    <row r="97" ht="16.149999999999999" customHeight="1"/>
    <row r="98" ht="16.149999999999999" customHeight="1"/>
    <row r="99" ht="16.149999999999999" customHeight="1"/>
    <row r="100" ht="16.149999999999999" customHeight="1"/>
    <row r="101" ht="16.149999999999999" customHeight="1"/>
  </sheetData>
  <protectedRanges>
    <protectedRange sqref="B7:J43" name="範囲2"/>
    <protectedRange sqref="N7:V36" name="範囲2_1"/>
  </protectedRanges>
  <mergeCells count="23">
    <mergeCell ref="S22:S24"/>
    <mergeCell ref="T22:T23"/>
    <mergeCell ref="N4:N5"/>
    <mergeCell ref="O4:O5"/>
    <mergeCell ref="P4:P5"/>
    <mergeCell ref="Q4:R4"/>
    <mergeCell ref="S4:S5"/>
    <mergeCell ref="T4:T5"/>
    <mergeCell ref="S8:S10"/>
    <mergeCell ref="T8:T9"/>
    <mergeCell ref="S13:S15"/>
    <mergeCell ref="S1:V1"/>
    <mergeCell ref="S2:V2"/>
    <mergeCell ref="B4:B5"/>
    <mergeCell ref="C4:C5"/>
    <mergeCell ref="D4:D5"/>
    <mergeCell ref="E4:F4"/>
    <mergeCell ref="G4:G5"/>
    <mergeCell ref="H4:H5"/>
    <mergeCell ref="I4:I5"/>
    <mergeCell ref="J4:J5"/>
    <mergeCell ref="U4:U5"/>
    <mergeCell ref="V4:V5"/>
  </mergeCells>
  <phoneticPr fontId="7"/>
  <printOptions horizontalCentered="1"/>
  <pageMargins left="0.59055118110236227" right="0.59055118110236227" top="0.98425196850393704" bottom="0.78740157480314965" header="0" footer="0"/>
  <pageSetup paperSize="9" scale="84" firstPageNumber="74"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5872-1469-4B67-8286-88CA2AD2DD7D}">
  <sheetPr>
    <tabColor theme="0"/>
  </sheetPr>
  <dimension ref="A1:R100"/>
  <sheetViews>
    <sheetView showRuler="0" zoomScale="90" zoomScaleNormal="90" zoomScaleSheetLayoutView="100" zoomScalePageLayoutView="90" workbookViewId="0">
      <selection activeCell="E7" sqref="E7"/>
    </sheetView>
  </sheetViews>
  <sheetFormatPr defaultColWidth="9" defaultRowHeight="15" customHeight="1"/>
  <cols>
    <col min="1" max="1" width="1.7265625" style="11" customWidth="1"/>
    <col min="2" max="2" width="19.81640625" style="11" customWidth="1"/>
    <col min="3" max="3" width="22.7265625" style="11" customWidth="1"/>
    <col min="4" max="4" width="9" style="149" customWidth="1"/>
    <col min="5" max="5" width="16.453125" style="11" customWidth="1"/>
    <col min="6" max="6" width="10.1796875" style="11" customWidth="1"/>
    <col min="7" max="7" width="10.26953125" style="11" customWidth="1"/>
    <col min="8" max="8" width="11.7265625" style="11" customWidth="1"/>
    <col min="9" max="11" width="1.7265625" style="11" customWidth="1"/>
    <col min="12" max="12" width="19.7265625" style="11" customWidth="1"/>
    <col min="13" max="13" width="25.26953125" style="11" customWidth="1"/>
    <col min="14" max="14" width="9" style="149"/>
    <col min="15" max="15" width="16.453125" style="11" customWidth="1"/>
    <col min="16" max="17" width="10.26953125" style="11" customWidth="1"/>
    <col min="18" max="18" width="20.453125" style="11" customWidth="1"/>
    <col min="19" max="16384" width="9" style="11"/>
  </cols>
  <sheetData>
    <row r="1" spans="1:18" ht="16.149999999999999" customHeight="1">
      <c r="A1" s="12"/>
      <c r="H1" s="17" t="str">
        <f>'実績報告書① '!$I$2&amp;'実績報告書① '!$J$2</f>
        <v>e-Rad課題ID：</v>
      </c>
      <c r="K1" s="12"/>
      <c r="N1" s="11"/>
      <c r="O1" s="722" t="s">
        <v>131</v>
      </c>
      <c r="P1" s="722"/>
      <c r="Q1" s="722"/>
      <c r="R1" s="722"/>
    </row>
    <row r="2" spans="1:18" ht="16.149999999999999" customHeight="1">
      <c r="A2" s="11" t="s">
        <v>132</v>
      </c>
      <c r="B2" s="47"/>
      <c r="C2" s="47"/>
      <c r="D2" s="47"/>
      <c r="E2" s="47"/>
      <c r="F2" s="47"/>
      <c r="G2" s="47"/>
      <c r="H2" s="257" t="str">
        <f>'実績報告書① '!$I$4&amp;'実績報告書① '!$J$4</f>
        <v>研究課題番号：</v>
      </c>
      <c r="K2" s="11" t="s">
        <v>132</v>
      </c>
      <c r="O2" s="722" t="s">
        <v>77</v>
      </c>
      <c r="P2" s="722"/>
      <c r="Q2" s="722"/>
      <c r="R2" s="722"/>
    </row>
    <row r="3" spans="1:18" ht="15.75" customHeight="1">
      <c r="H3" s="17" t="s">
        <v>133</v>
      </c>
      <c r="N3" s="203"/>
      <c r="R3" s="17" t="s">
        <v>78</v>
      </c>
    </row>
    <row r="4" spans="1:18" ht="16.149999999999999" customHeight="1">
      <c r="B4" s="729" t="s">
        <v>134</v>
      </c>
      <c r="C4" s="735" t="s">
        <v>135</v>
      </c>
      <c r="D4" s="736" t="s">
        <v>136</v>
      </c>
      <c r="E4" s="729" t="s">
        <v>137</v>
      </c>
      <c r="F4" s="731" t="s">
        <v>138</v>
      </c>
      <c r="G4" s="731" t="s">
        <v>139</v>
      </c>
      <c r="H4" s="735" t="s">
        <v>86</v>
      </c>
      <c r="L4" s="729" t="s">
        <v>134</v>
      </c>
      <c r="M4" s="735" t="s">
        <v>135</v>
      </c>
      <c r="N4" s="736" t="s">
        <v>136</v>
      </c>
      <c r="O4" s="729" t="s">
        <v>137</v>
      </c>
      <c r="P4" s="731" t="s">
        <v>138</v>
      </c>
      <c r="Q4" s="731" t="s">
        <v>139</v>
      </c>
      <c r="R4" s="735" t="s">
        <v>86</v>
      </c>
    </row>
    <row r="5" spans="1:18" ht="32.25" customHeight="1">
      <c r="B5" s="730"/>
      <c r="C5" s="732"/>
      <c r="D5" s="737"/>
      <c r="E5" s="730"/>
      <c r="F5" s="738"/>
      <c r="G5" s="732"/>
      <c r="H5" s="732"/>
      <c r="L5" s="730"/>
      <c r="M5" s="732"/>
      <c r="N5" s="737"/>
      <c r="O5" s="730"/>
      <c r="P5" s="738"/>
      <c r="Q5" s="732"/>
      <c r="R5" s="732"/>
    </row>
    <row r="6" spans="1:18" ht="16.149999999999999" customHeight="1">
      <c r="B6" s="136"/>
      <c r="C6" s="136"/>
      <c r="D6" s="160"/>
      <c r="E6" s="161"/>
      <c r="F6" s="161"/>
      <c r="G6" s="169"/>
      <c r="H6" s="41"/>
      <c r="L6" s="136"/>
      <c r="M6" s="136"/>
      <c r="N6" s="160"/>
      <c r="O6" s="161"/>
      <c r="P6" s="161"/>
      <c r="Q6" s="169"/>
      <c r="R6" s="41"/>
    </row>
    <row r="7" spans="1:18" ht="16.149999999999999" customHeight="1">
      <c r="B7" s="146"/>
      <c r="C7" s="162"/>
      <c r="D7" s="159"/>
      <c r="E7" s="144"/>
      <c r="F7" s="144"/>
      <c r="G7" s="115"/>
      <c r="H7" s="30"/>
      <c r="L7" s="187" t="s">
        <v>140</v>
      </c>
      <c r="M7" s="162"/>
      <c r="N7" s="682"/>
      <c r="O7" s="190" t="s">
        <v>94</v>
      </c>
      <c r="P7" s="190" t="s">
        <v>141</v>
      </c>
      <c r="Q7" s="179" t="s">
        <v>96</v>
      </c>
      <c r="R7" s="182" t="s">
        <v>142</v>
      </c>
    </row>
    <row r="8" spans="1:18" ht="16.149999999999999" customHeight="1">
      <c r="B8" s="26"/>
      <c r="C8" s="26"/>
      <c r="D8" s="156"/>
      <c r="E8" s="26"/>
      <c r="F8" s="148"/>
      <c r="G8" s="115"/>
      <c r="H8" s="26"/>
      <c r="L8" s="26"/>
      <c r="M8" s="182" t="s">
        <v>143</v>
      </c>
      <c r="N8" s="188">
        <v>1230000</v>
      </c>
      <c r="O8" s="740" t="s">
        <v>144</v>
      </c>
      <c r="P8" s="148"/>
      <c r="Q8" s="115"/>
      <c r="R8" s="683"/>
    </row>
    <row r="9" spans="1:18" ht="16.149999999999999" customHeight="1">
      <c r="B9" s="26"/>
      <c r="C9" s="26"/>
      <c r="D9" s="150"/>
      <c r="E9" s="26"/>
      <c r="F9" s="26"/>
      <c r="G9" s="115"/>
      <c r="H9" s="26"/>
      <c r="L9" s="26"/>
      <c r="M9" s="182" t="s">
        <v>145</v>
      </c>
      <c r="N9" s="189">
        <v>45000</v>
      </c>
      <c r="O9" s="740"/>
      <c r="P9" s="26"/>
      <c r="Q9" s="115"/>
      <c r="R9" s="26"/>
    </row>
    <row r="10" spans="1:18" ht="16.149999999999999" customHeight="1">
      <c r="B10" s="26"/>
      <c r="C10" s="26"/>
      <c r="D10" s="150"/>
      <c r="E10" s="26"/>
      <c r="F10" s="26"/>
      <c r="G10" s="115"/>
      <c r="H10" s="26"/>
      <c r="L10" s="26"/>
      <c r="M10" s="182" t="s">
        <v>146</v>
      </c>
      <c r="N10" s="189">
        <v>67000</v>
      </c>
      <c r="O10" s="740"/>
      <c r="P10" s="26"/>
      <c r="Q10" s="115"/>
      <c r="R10" s="26"/>
    </row>
    <row r="11" spans="1:18" ht="16.149999999999999" customHeight="1">
      <c r="B11" s="26"/>
      <c r="C11" s="26"/>
      <c r="D11" s="150"/>
      <c r="E11" s="26"/>
      <c r="F11" s="26"/>
      <c r="G11" s="115"/>
      <c r="H11" s="26"/>
      <c r="L11" s="26"/>
      <c r="M11" s="182" t="s">
        <v>147</v>
      </c>
      <c r="N11" s="189">
        <v>89000</v>
      </c>
      <c r="O11" s="26"/>
      <c r="P11" s="26"/>
      <c r="Q11" s="115"/>
      <c r="R11" s="26"/>
    </row>
    <row r="12" spans="1:18" ht="16.149999999999999" customHeight="1">
      <c r="B12" s="26"/>
      <c r="C12" s="26"/>
      <c r="D12" s="150"/>
      <c r="E12" s="26"/>
      <c r="F12" s="26"/>
      <c r="G12" s="169"/>
      <c r="H12" s="26"/>
      <c r="L12" s="26"/>
      <c r="M12" s="182" t="s">
        <v>148</v>
      </c>
      <c r="N12" s="189">
        <v>200000</v>
      </c>
      <c r="O12" s="26"/>
      <c r="P12" s="26"/>
      <c r="Q12" s="169"/>
      <c r="R12" s="26"/>
    </row>
    <row r="13" spans="1:18" ht="16.149999999999999" customHeight="1">
      <c r="B13" s="26"/>
      <c r="C13" s="26"/>
      <c r="D13" s="150"/>
      <c r="E13" s="26"/>
      <c r="F13" s="26"/>
      <c r="G13" s="169"/>
      <c r="H13" s="26"/>
      <c r="L13" s="26"/>
      <c r="M13" s="684" t="s">
        <v>149</v>
      </c>
      <c r="N13" s="189">
        <v>1631000</v>
      </c>
      <c r="O13" s="26"/>
      <c r="P13" s="26"/>
      <c r="Q13" s="169"/>
      <c r="R13" s="26"/>
    </row>
    <row r="14" spans="1:18" ht="16.149999999999999" customHeight="1">
      <c r="B14" s="26"/>
      <c r="C14" s="26"/>
      <c r="D14" s="150"/>
      <c r="E14" s="26"/>
      <c r="F14" s="26"/>
      <c r="G14" s="169"/>
      <c r="H14" s="26"/>
      <c r="L14" s="26"/>
      <c r="M14" s="26"/>
      <c r="N14" s="150"/>
      <c r="O14" s="26"/>
      <c r="P14" s="26"/>
      <c r="Q14" s="169"/>
      <c r="R14" s="26"/>
    </row>
    <row r="15" spans="1:18" ht="16.149999999999999" customHeight="1">
      <c r="B15" s="26"/>
      <c r="C15" s="26"/>
      <c r="D15" s="150"/>
      <c r="E15" s="26"/>
      <c r="F15" s="26"/>
      <c r="G15" s="169"/>
      <c r="H15" s="26"/>
      <c r="L15" s="182" t="s">
        <v>150</v>
      </c>
      <c r="M15" s="26"/>
      <c r="N15" s="685"/>
      <c r="O15" s="182" t="s">
        <v>151</v>
      </c>
      <c r="P15" s="182" t="s">
        <v>152</v>
      </c>
      <c r="Q15" s="191" t="s">
        <v>153</v>
      </c>
      <c r="R15" s="182" t="s">
        <v>142</v>
      </c>
    </row>
    <row r="16" spans="1:18" ht="16.149999999999999" customHeight="1">
      <c r="B16" s="26"/>
      <c r="C16" s="26"/>
      <c r="D16" s="150"/>
      <c r="E16" s="26"/>
      <c r="F16" s="26"/>
      <c r="G16" s="169"/>
      <c r="H16" s="26"/>
      <c r="L16" s="26"/>
      <c r="M16" s="182" t="s">
        <v>154</v>
      </c>
      <c r="N16" s="189">
        <v>1300000</v>
      </c>
      <c r="O16" s="740" t="s">
        <v>109</v>
      </c>
      <c r="P16" s="26"/>
      <c r="Q16" s="169"/>
      <c r="R16" s="683"/>
    </row>
    <row r="17" spans="2:18" ht="16.149999999999999" customHeight="1">
      <c r="B17" s="26"/>
      <c r="C17" s="26"/>
      <c r="D17" s="150"/>
      <c r="E17" s="26"/>
      <c r="F17" s="26"/>
      <c r="G17" s="169"/>
      <c r="H17" s="26"/>
      <c r="L17" s="26"/>
      <c r="M17" s="182" t="s">
        <v>155</v>
      </c>
      <c r="N17" s="189">
        <v>100000</v>
      </c>
      <c r="O17" s="740"/>
      <c r="P17" s="26"/>
      <c r="Q17" s="169"/>
      <c r="R17" s="26"/>
    </row>
    <row r="18" spans="2:18" ht="16.149999999999999" customHeight="1">
      <c r="B18" s="26"/>
      <c r="C18" s="26"/>
      <c r="D18" s="150"/>
      <c r="E18" s="26"/>
      <c r="F18" s="26"/>
      <c r="G18" s="169"/>
      <c r="H18" s="26"/>
      <c r="L18" s="26"/>
      <c r="M18" s="684" t="s">
        <v>149</v>
      </c>
      <c r="N18" s="189">
        <v>1400000</v>
      </c>
      <c r="O18" s="740"/>
      <c r="P18" s="26"/>
      <c r="Q18" s="169"/>
      <c r="R18" s="26"/>
    </row>
    <row r="19" spans="2:18" ht="16.149999999999999" customHeight="1">
      <c r="B19" s="26"/>
      <c r="C19" s="26"/>
      <c r="D19" s="150"/>
      <c r="E19" s="26"/>
      <c r="F19" s="26"/>
      <c r="G19" s="169"/>
      <c r="H19" s="26"/>
      <c r="L19" s="26"/>
      <c r="M19" s="26"/>
      <c r="N19" s="150"/>
      <c r="O19" s="686"/>
      <c r="P19" s="26"/>
      <c r="Q19" s="169"/>
      <c r="R19" s="26"/>
    </row>
    <row r="20" spans="2:18" ht="16.149999999999999" customHeight="1">
      <c r="B20" s="26"/>
      <c r="C20" s="26"/>
      <c r="D20" s="150"/>
      <c r="E20" s="26"/>
      <c r="F20" s="26"/>
      <c r="G20" s="169"/>
      <c r="H20" s="26"/>
      <c r="L20" s="26"/>
      <c r="M20" s="26"/>
      <c r="N20" s="150"/>
      <c r="O20" s="686"/>
      <c r="P20" s="26"/>
      <c r="Q20" s="169"/>
      <c r="R20" s="26"/>
    </row>
    <row r="21" spans="2:18" ht="16.149999999999999" customHeight="1">
      <c r="B21" s="26"/>
      <c r="C21" s="26"/>
      <c r="D21" s="156"/>
      <c r="E21" s="26"/>
      <c r="F21" s="26"/>
      <c r="G21" s="169"/>
      <c r="H21" s="26"/>
      <c r="L21" s="182" t="s">
        <v>156</v>
      </c>
      <c r="M21" s="26"/>
      <c r="N21" s="685"/>
      <c r="O21" s="680" t="s">
        <v>157</v>
      </c>
      <c r="P21" s="182" t="s">
        <v>158</v>
      </c>
      <c r="Q21" s="191" t="s">
        <v>121</v>
      </c>
      <c r="R21" s="182" t="s">
        <v>142</v>
      </c>
    </row>
    <row r="22" spans="2:18" ht="16.149999999999999" customHeight="1">
      <c r="B22" s="26"/>
      <c r="C22" s="26"/>
      <c r="D22" s="156"/>
      <c r="E22" s="26"/>
      <c r="F22" s="26"/>
      <c r="G22" s="169"/>
      <c r="H22" s="26"/>
      <c r="L22" s="26"/>
      <c r="M22" s="687" t="s">
        <v>159</v>
      </c>
      <c r="N22" s="188" t="s">
        <v>160</v>
      </c>
      <c r="O22" s="741" t="s">
        <v>99</v>
      </c>
      <c r="P22" s="26"/>
      <c r="Q22" s="169"/>
      <c r="R22" s="687" t="s">
        <v>161</v>
      </c>
    </row>
    <row r="23" spans="2:18" ht="16.149999999999999" customHeight="1">
      <c r="B23" s="26"/>
      <c r="C23" s="26"/>
      <c r="D23" s="156"/>
      <c r="E23" s="26"/>
      <c r="F23" s="26"/>
      <c r="G23" s="169"/>
      <c r="H23" s="26"/>
      <c r="L23" s="26"/>
      <c r="M23" s="182" t="s">
        <v>162</v>
      </c>
      <c r="N23" s="189">
        <v>500000</v>
      </c>
      <c r="O23" s="741"/>
      <c r="P23" s="26"/>
      <c r="Q23" s="169"/>
      <c r="R23" s="174" t="s">
        <v>163</v>
      </c>
    </row>
    <row r="24" spans="2:18" ht="16.149999999999999" customHeight="1">
      <c r="B24" s="26"/>
      <c r="C24" s="26"/>
      <c r="D24" s="156"/>
      <c r="E24" s="26"/>
      <c r="F24" s="26"/>
      <c r="G24" s="169"/>
      <c r="H24" s="26"/>
      <c r="L24" s="26"/>
      <c r="M24" s="182" t="s">
        <v>164</v>
      </c>
      <c r="N24" s="189">
        <v>800000</v>
      </c>
      <c r="O24" s="741"/>
      <c r="P24" s="26"/>
      <c r="Q24" s="169"/>
      <c r="R24" s="176" t="s">
        <v>165</v>
      </c>
    </row>
    <row r="25" spans="2:18" ht="15.75" customHeight="1">
      <c r="B25" s="26"/>
      <c r="C25" s="26"/>
      <c r="D25" s="156"/>
      <c r="E25" s="26"/>
      <c r="F25" s="26"/>
      <c r="G25" s="169"/>
      <c r="H25" s="26"/>
      <c r="L25" s="26"/>
      <c r="M25" s="684" t="s">
        <v>149</v>
      </c>
      <c r="N25" s="189">
        <v>1300000</v>
      </c>
      <c r="O25" s="686"/>
      <c r="P25" s="26"/>
      <c r="Q25" s="169"/>
      <c r="R25" s="176" t="s">
        <v>166</v>
      </c>
    </row>
    <row r="26" spans="2:18" ht="16.149999999999999" customHeight="1">
      <c r="B26" s="26"/>
      <c r="C26" s="26"/>
      <c r="D26" s="156"/>
      <c r="E26" s="26"/>
      <c r="F26" s="26"/>
      <c r="G26" s="169"/>
      <c r="H26" s="26"/>
      <c r="L26" s="26"/>
      <c r="M26" s="683"/>
      <c r="N26" s="685"/>
      <c r="O26" s="688"/>
      <c r="P26" s="26"/>
      <c r="Q26" s="169"/>
      <c r="R26" s="176" t="s">
        <v>167</v>
      </c>
    </row>
    <row r="27" spans="2:18" ht="16.149999999999999" customHeight="1">
      <c r="B27" s="26"/>
      <c r="C27" s="26"/>
      <c r="D27" s="156"/>
      <c r="E27" s="26"/>
      <c r="F27" s="26"/>
      <c r="G27" s="169"/>
      <c r="H27" s="26"/>
      <c r="L27" s="26"/>
      <c r="M27" s="26"/>
      <c r="N27" s="150"/>
      <c r="O27" s="686"/>
      <c r="P27" s="26"/>
      <c r="Q27" s="169"/>
      <c r="R27" s="689"/>
    </row>
    <row r="28" spans="2:18" ht="16.149999999999999" customHeight="1">
      <c r="B28" s="26"/>
      <c r="C28" s="26"/>
      <c r="D28" s="156"/>
      <c r="E28" s="26"/>
      <c r="F28" s="26"/>
      <c r="G28" s="169"/>
      <c r="H28" s="26"/>
      <c r="L28" s="26"/>
      <c r="M28" s="26"/>
      <c r="N28" s="150"/>
      <c r="O28" s="686"/>
      <c r="P28" s="26"/>
      <c r="Q28" s="169"/>
      <c r="R28" s="26"/>
    </row>
    <row r="29" spans="2:18" ht="16.149999999999999" customHeight="1">
      <c r="B29" s="26"/>
      <c r="C29" s="26"/>
      <c r="D29" s="156"/>
      <c r="E29" s="26"/>
      <c r="F29" s="26"/>
      <c r="G29" s="169"/>
      <c r="H29" s="26"/>
      <c r="L29" s="26"/>
      <c r="M29" s="26"/>
      <c r="N29" s="150"/>
      <c r="O29" s="686"/>
      <c r="P29" s="26"/>
      <c r="Q29" s="169"/>
      <c r="R29" s="26"/>
    </row>
    <row r="30" spans="2:18" ht="16.149999999999999" customHeight="1">
      <c r="B30" s="26"/>
      <c r="C30" s="26"/>
      <c r="D30" s="156"/>
      <c r="E30" s="26"/>
      <c r="F30" s="26"/>
      <c r="G30" s="169"/>
      <c r="H30" s="26"/>
      <c r="L30" s="26"/>
      <c r="M30" s="26"/>
      <c r="N30" s="150"/>
      <c r="O30" s="26"/>
      <c r="P30" s="26"/>
      <c r="Q30" s="169"/>
      <c r="R30" s="26"/>
    </row>
    <row r="31" spans="2:18" ht="16.149999999999999" customHeight="1">
      <c r="B31" s="26"/>
      <c r="C31" s="26"/>
      <c r="D31" s="156"/>
      <c r="E31" s="26"/>
      <c r="F31" s="26"/>
      <c r="G31" s="169"/>
      <c r="H31" s="26"/>
      <c r="L31" s="26"/>
      <c r="M31" s="26"/>
      <c r="N31" s="156"/>
      <c r="O31" s="26"/>
      <c r="P31" s="26"/>
      <c r="Q31" s="169"/>
      <c r="R31" s="26"/>
    </row>
    <row r="32" spans="2:18" ht="16.149999999999999" customHeight="1">
      <c r="B32" s="26"/>
      <c r="C32" s="26"/>
      <c r="D32" s="156"/>
      <c r="E32" s="26"/>
      <c r="F32" s="26"/>
      <c r="G32" s="169"/>
      <c r="H32" s="26"/>
      <c r="L32" s="26"/>
      <c r="M32" s="26"/>
      <c r="N32" s="156"/>
      <c r="O32" s="26"/>
      <c r="P32" s="26"/>
      <c r="Q32" s="169"/>
      <c r="R32" s="26"/>
    </row>
    <row r="33" spans="1:18" ht="15" customHeight="1">
      <c r="B33" s="26"/>
      <c r="C33" s="26"/>
      <c r="D33" s="156"/>
      <c r="E33" s="26"/>
      <c r="F33" s="26"/>
      <c r="G33" s="169"/>
      <c r="H33" s="26"/>
      <c r="L33" s="26"/>
      <c r="M33" s="26"/>
      <c r="N33" s="156"/>
      <c r="O33" s="26"/>
      <c r="P33" s="26"/>
      <c r="Q33" s="169"/>
      <c r="R33" s="26"/>
    </row>
    <row r="34" spans="1:18" ht="16.149999999999999" customHeight="1">
      <c r="B34" s="26"/>
      <c r="C34" s="26"/>
      <c r="D34" s="156"/>
      <c r="E34" s="26"/>
      <c r="F34" s="26"/>
      <c r="G34" s="169"/>
      <c r="H34" s="26"/>
      <c r="L34" s="26"/>
      <c r="M34" s="26"/>
      <c r="N34" s="156"/>
      <c r="O34" s="26"/>
      <c r="P34" s="26"/>
      <c r="Q34" s="169"/>
      <c r="R34" s="26"/>
    </row>
    <row r="35" spans="1:18" ht="16.149999999999999" customHeight="1">
      <c r="B35" s="26"/>
      <c r="C35" s="26"/>
      <c r="D35" s="156"/>
      <c r="E35" s="26"/>
      <c r="F35" s="26"/>
      <c r="G35" s="169"/>
      <c r="H35" s="26"/>
      <c r="L35" s="26"/>
      <c r="M35" s="26"/>
      <c r="N35" s="156"/>
      <c r="O35" s="26"/>
      <c r="P35" s="26"/>
      <c r="Q35" s="169"/>
      <c r="R35" s="26"/>
    </row>
    <row r="36" spans="1:18" ht="16.149999999999999" customHeight="1">
      <c r="B36" s="26"/>
      <c r="C36" s="26"/>
      <c r="D36" s="156"/>
      <c r="E36" s="26"/>
      <c r="F36" s="26"/>
      <c r="G36" s="169"/>
      <c r="H36" s="26"/>
      <c r="L36" s="36"/>
      <c r="M36" s="36"/>
      <c r="N36" s="152"/>
      <c r="O36" s="36"/>
      <c r="P36" s="36"/>
      <c r="Q36" s="172"/>
      <c r="R36" s="36"/>
    </row>
    <row r="37" spans="1:18" ht="16.149999999999999" customHeight="1">
      <c r="B37" s="26"/>
      <c r="C37" s="26"/>
      <c r="D37" s="156"/>
      <c r="E37" s="26"/>
      <c r="F37" s="26"/>
      <c r="G37" s="169"/>
      <c r="H37" s="26"/>
      <c r="L37" s="41"/>
      <c r="M37" s="41"/>
      <c r="N37" s="153"/>
      <c r="O37" s="41"/>
      <c r="P37" s="41"/>
      <c r="Q37" s="173"/>
      <c r="R37" s="41"/>
    </row>
    <row r="38" spans="1:18" ht="16.149999999999999" customHeight="1">
      <c r="B38" s="163"/>
      <c r="C38" s="163"/>
      <c r="D38" s="156"/>
      <c r="E38" s="31"/>
      <c r="F38" s="31"/>
      <c r="G38" s="170"/>
      <c r="H38" s="30"/>
      <c r="L38" s="14" t="s">
        <v>168</v>
      </c>
      <c r="M38" s="14"/>
      <c r="N38" s="206">
        <f>N7+N15+N25</f>
        <v>1300000</v>
      </c>
      <c r="O38" s="43"/>
      <c r="P38" s="43"/>
      <c r="Q38" s="137"/>
      <c r="R38" s="42"/>
    </row>
    <row r="39" spans="1:18" ht="16.149999999999999" customHeight="1">
      <c r="B39" s="26"/>
      <c r="C39" s="26"/>
      <c r="D39" s="151"/>
      <c r="E39" s="26"/>
      <c r="F39" s="26"/>
      <c r="G39" s="171"/>
      <c r="H39" s="26"/>
      <c r="L39" s="47"/>
      <c r="M39" s="12"/>
      <c r="N39" s="204"/>
      <c r="O39" s="12"/>
      <c r="P39" s="12"/>
      <c r="Q39" s="45"/>
      <c r="R39" s="12"/>
    </row>
    <row r="40" spans="1:18" ht="16.149999999999999" customHeight="1">
      <c r="B40" s="36"/>
      <c r="C40" s="36"/>
      <c r="D40" s="152"/>
      <c r="E40" s="36"/>
      <c r="F40" s="36"/>
      <c r="G40" s="172"/>
      <c r="H40" s="36"/>
      <c r="L40" s="44" t="s">
        <v>169</v>
      </c>
      <c r="M40" s="48"/>
      <c r="N40" s="205"/>
      <c r="O40" s="48"/>
      <c r="P40" s="48"/>
      <c r="Q40" s="45"/>
      <c r="R40" s="48"/>
    </row>
    <row r="41" spans="1:18" ht="16.149999999999999" customHeight="1">
      <c r="B41" s="41"/>
      <c r="C41" s="41"/>
      <c r="D41" s="153"/>
      <c r="E41" s="41"/>
      <c r="F41" s="41"/>
      <c r="G41" s="173"/>
      <c r="H41" s="41"/>
      <c r="L41" s="742" t="s">
        <v>170</v>
      </c>
      <c r="M41" s="742"/>
      <c r="N41" s="742"/>
      <c r="O41" s="742"/>
      <c r="P41" s="742"/>
      <c r="Q41" s="742"/>
      <c r="R41" s="742"/>
    </row>
    <row r="42" spans="1:18" ht="16.149999999999999" customHeight="1">
      <c r="B42" s="14" t="s">
        <v>168</v>
      </c>
      <c r="C42" s="14"/>
      <c r="D42" s="164"/>
      <c r="E42" s="43"/>
      <c r="F42" s="43"/>
      <c r="G42" s="137"/>
      <c r="H42" s="42"/>
      <c r="L42" s="742" t="s">
        <v>171</v>
      </c>
      <c r="M42" s="742"/>
      <c r="N42" s="742"/>
      <c r="O42" s="742"/>
      <c r="P42" s="742"/>
      <c r="Q42" s="742"/>
      <c r="R42" s="742"/>
    </row>
    <row r="43" spans="1:18" ht="16.149999999999999" customHeight="1">
      <c r="B43" s="47"/>
      <c r="C43" s="12"/>
      <c r="D43" s="154"/>
      <c r="E43" s="12"/>
      <c r="F43" s="12"/>
      <c r="G43" s="45"/>
      <c r="H43" s="12"/>
      <c r="L43" s="742" t="s">
        <v>172</v>
      </c>
      <c r="M43" s="742"/>
      <c r="N43" s="742"/>
      <c r="O43" s="742"/>
      <c r="P43" s="742"/>
      <c r="Q43" s="742"/>
      <c r="R43" s="742"/>
    </row>
    <row r="44" spans="1:18" ht="16.149999999999999" customHeight="1">
      <c r="B44" s="44"/>
      <c r="C44" s="48"/>
      <c r="D44" s="155"/>
      <c r="E44" s="48"/>
      <c r="F44" s="48"/>
      <c r="G44" s="45"/>
      <c r="H44" s="48"/>
      <c r="L44" s="739" t="s">
        <v>173</v>
      </c>
      <c r="M44" s="739"/>
      <c r="N44" s="739"/>
      <c r="O44" s="739"/>
      <c r="P44" s="739"/>
      <c r="Q44" s="739"/>
      <c r="R44" s="739"/>
    </row>
    <row r="45" spans="1:18" ht="16.149999999999999" customHeight="1">
      <c r="B45" s="47"/>
      <c r="C45" s="47"/>
      <c r="D45" s="47"/>
      <c r="E45" s="47"/>
      <c r="F45" s="47"/>
      <c r="G45" s="47"/>
      <c r="H45" s="47"/>
      <c r="L45" s="47" t="s">
        <v>174</v>
      </c>
      <c r="M45" s="73"/>
      <c r="N45" s="73"/>
      <c r="O45" s="73"/>
      <c r="P45" s="73"/>
      <c r="Q45" s="73"/>
      <c r="R45" s="73"/>
    </row>
    <row r="46" spans="1:18" ht="16.149999999999999" customHeight="1">
      <c r="B46" s="47"/>
      <c r="C46" s="47"/>
      <c r="D46" s="47"/>
      <c r="E46" s="47"/>
      <c r="F46" s="47"/>
      <c r="G46" s="47"/>
      <c r="H46" s="47"/>
    </row>
    <row r="47" spans="1:18" ht="16.149999999999999" customHeight="1">
      <c r="B47" s="47"/>
      <c r="C47" s="47"/>
      <c r="D47" s="47"/>
      <c r="E47" s="47"/>
      <c r="F47" s="47"/>
      <c r="G47" s="47"/>
      <c r="H47" s="47"/>
      <c r="Q47" s="72"/>
    </row>
    <row r="48" spans="1:18" ht="16.149999999999999" customHeight="1">
      <c r="A48" s="28"/>
      <c r="B48" s="47"/>
      <c r="C48" s="47"/>
      <c r="D48" s="47"/>
      <c r="E48" s="47"/>
      <c r="F48" s="47"/>
      <c r="G48" s="47"/>
      <c r="H48" s="47"/>
    </row>
    <row r="49" spans="2:18" ht="16.149999999999999" customHeight="1">
      <c r="L49" s="44"/>
      <c r="M49" s="48"/>
      <c r="N49" s="155"/>
      <c r="O49" s="48"/>
      <c r="P49" s="48"/>
      <c r="R49" s="48"/>
    </row>
    <row r="50" spans="2:18" ht="16.149999999999999" customHeight="1">
      <c r="G50" s="72"/>
      <c r="L50" s="47"/>
      <c r="M50" s="47"/>
      <c r="N50" s="157"/>
      <c r="O50" s="47"/>
      <c r="P50" s="47"/>
      <c r="R50" s="47"/>
    </row>
    <row r="51" spans="2:18" ht="16.149999999999999" customHeight="1"/>
    <row r="52" spans="2:18" ht="16.149999999999999" customHeight="1">
      <c r="B52" s="44"/>
      <c r="C52" s="48"/>
      <c r="D52" s="155"/>
      <c r="E52" s="48"/>
      <c r="F52" s="48"/>
      <c r="H52" s="48"/>
    </row>
    <row r="53" spans="2:18" ht="16.149999999999999" customHeight="1">
      <c r="B53" s="47"/>
      <c r="C53" s="47"/>
      <c r="D53" s="157"/>
      <c r="E53" s="47"/>
      <c r="F53" s="47"/>
      <c r="H53" s="47"/>
    </row>
    <row r="54" spans="2:18" ht="16.149999999999999" customHeight="1">
      <c r="B54" s="47"/>
      <c r="C54" s="47"/>
      <c r="D54" s="157"/>
      <c r="E54" s="47"/>
      <c r="F54" s="47"/>
      <c r="H54" s="47"/>
    </row>
    <row r="55" spans="2:18" ht="16.149999999999999" customHeight="1">
      <c r="B55" s="47"/>
      <c r="C55" s="47"/>
      <c r="D55" s="157"/>
      <c r="E55" s="47"/>
      <c r="F55" s="47"/>
      <c r="H55" s="47"/>
    </row>
    <row r="56" spans="2:18" ht="16.149999999999999" customHeight="1">
      <c r="B56" s="73"/>
      <c r="C56" s="73"/>
      <c r="D56" s="158"/>
      <c r="E56" s="73"/>
      <c r="F56" s="73"/>
      <c r="H56" s="73"/>
      <c r="K56" s="28"/>
    </row>
    <row r="57" spans="2:18" ht="16.149999999999999" customHeight="1">
      <c r="B57" s="73"/>
      <c r="C57" s="73"/>
      <c r="D57" s="158"/>
      <c r="E57" s="73"/>
      <c r="F57" s="73"/>
      <c r="H57" s="73"/>
    </row>
    <row r="58" spans="2:18" ht="16.149999999999999" customHeight="1">
      <c r="B58" s="73"/>
      <c r="C58" s="73"/>
      <c r="D58" s="158"/>
      <c r="E58" s="73"/>
      <c r="F58" s="73"/>
      <c r="H58" s="73"/>
    </row>
    <row r="59" spans="2:18" ht="16.149999999999999" customHeight="1"/>
    <row r="60" spans="2:18" ht="16.149999999999999" customHeight="1"/>
    <row r="61" spans="2:18" ht="16.149999999999999" customHeight="1"/>
    <row r="62" spans="2:18" ht="16.149999999999999" customHeight="1"/>
    <row r="63" spans="2:18" ht="16.149999999999999" customHeight="1"/>
    <row r="64" spans="2:18" ht="16.149999999999999" customHeight="1"/>
    <row r="65" ht="16.149999999999999" customHeight="1"/>
    <row r="66" ht="16.149999999999999" customHeight="1"/>
    <row r="67" ht="16.149999999999999" customHeight="1"/>
    <row r="68" ht="16.149999999999999" customHeight="1"/>
    <row r="69" ht="16.149999999999999" customHeight="1"/>
    <row r="70" ht="16.149999999999999" customHeight="1"/>
    <row r="71" ht="16.149999999999999" customHeight="1"/>
    <row r="72" ht="16.149999999999999" customHeight="1"/>
    <row r="73" ht="16.149999999999999" customHeight="1"/>
    <row r="74" ht="16.149999999999999" customHeight="1"/>
    <row r="75" ht="16.149999999999999" customHeight="1"/>
    <row r="76" ht="16.149999999999999" customHeight="1"/>
    <row r="77" ht="16.149999999999999" customHeight="1"/>
    <row r="78" ht="16.149999999999999" customHeight="1"/>
    <row r="79" ht="16.149999999999999" customHeight="1"/>
    <row r="80" ht="16.149999999999999" customHeight="1"/>
    <row r="81" ht="16.149999999999999" customHeight="1"/>
    <row r="82" ht="16.149999999999999" customHeight="1"/>
    <row r="83" ht="16.149999999999999" customHeight="1"/>
    <row r="84" ht="16.149999999999999" customHeight="1"/>
    <row r="85" ht="16.149999999999999" customHeight="1"/>
    <row r="86" ht="16.149999999999999" customHeight="1"/>
    <row r="87" ht="16.149999999999999" customHeight="1"/>
    <row r="88" ht="16.149999999999999" customHeight="1"/>
    <row r="89" ht="16.149999999999999" customHeight="1"/>
    <row r="90" ht="16.149999999999999" customHeight="1"/>
    <row r="91" ht="16.149999999999999" customHeight="1"/>
    <row r="92" ht="16.149999999999999" customHeight="1"/>
    <row r="93" ht="16.149999999999999" customHeight="1"/>
    <row r="94" ht="16.149999999999999" customHeight="1"/>
    <row r="95" ht="16.149999999999999" customHeight="1"/>
    <row r="96" ht="16.149999999999999" customHeight="1"/>
    <row r="97" ht="16.149999999999999" customHeight="1"/>
    <row r="98" ht="16.149999999999999" customHeight="1"/>
    <row r="99" ht="16.149999999999999" customHeight="1"/>
    <row r="100" ht="16.149999999999999" customHeight="1"/>
  </sheetData>
  <protectedRanges>
    <protectedRange sqref="L9:P15 L16:N17 O17 R9:R38 L18:O38 P16:P38" name="範囲3_2"/>
    <protectedRange sqref="Q7:Q38" name="範囲2_1_2"/>
  </protectedRanges>
  <mergeCells count="23">
    <mergeCell ref="L44:R44"/>
    <mergeCell ref="O8:O10"/>
    <mergeCell ref="O16:O18"/>
    <mergeCell ref="O22:O24"/>
    <mergeCell ref="L41:R41"/>
    <mergeCell ref="L42:R42"/>
    <mergeCell ref="L43:R43"/>
    <mergeCell ref="R4:R5"/>
    <mergeCell ref="O1:R1"/>
    <mergeCell ref="O2:R2"/>
    <mergeCell ref="B4:B5"/>
    <mergeCell ref="C4:C5"/>
    <mergeCell ref="D4:D5"/>
    <mergeCell ref="E4:E5"/>
    <mergeCell ref="F4:F5"/>
    <mergeCell ref="G4:G5"/>
    <mergeCell ref="H4:H5"/>
    <mergeCell ref="L4:L5"/>
    <mergeCell ref="M4:M5"/>
    <mergeCell ref="N4:N5"/>
    <mergeCell ref="O4:O5"/>
    <mergeCell ref="P4:P5"/>
    <mergeCell ref="Q4:Q5"/>
  </mergeCells>
  <phoneticPr fontId="7"/>
  <printOptions horizontalCentered="1"/>
  <pageMargins left="0.59055118110236227" right="0.59055118110236227" top="0.98425196850393704" bottom="0.78740157480314965" header="0" footer="0"/>
  <pageSetup paperSize="9" scale="86" firstPageNumber="74"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M92"/>
  <sheetViews>
    <sheetView view="pageBreakPreview" zoomScaleNormal="100" zoomScaleSheetLayoutView="100" zoomScalePageLayoutView="60" workbookViewId="0">
      <pane xSplit="1" ySplit="13" topLeftCell="E72" activePane="bottomRight" state="frozen"/>
      <selection pane="topRight" activeCell="B1" sqref="B1"/>
      <selection pane="bottomLeft" activeCell="A14" sqref="A14"/>
      <selection pane="bottomRight" activeCell="E73" sqref="E73"/>
    </sheetView>
  </sheetViews>
  <sheetFormatPr defaultColWidth="9" defaultRowHeight="11"/>
  <cols>
    <col min="1" max="1" width="31.81640625" style="3" customWidth="1"/>
    <col min="2" max="2" width="10.1796875" style="3" customWidth="1"/>
    <col min="3" max="3" width="11.453125" style="3" customWidth="1"/>
    <col min="4" max="12" width="10.1796875" style="3" customWidth="1"/>
    <col min="13" max="13" width="11.7265625" style="3" customWidth="1"/>
    <col min="14" max="19" width="10.1796875" style="3" customWidth="1"/>
    <col min="20" max="20" width="11.26953125" style="2" bestFit="1" customWidth="1"/>
    <col min="21" max="22" width="11.26953125" style="2" customWidth="1"/>
    <col min="23" max="23" width="14.26953125" style="3" customWidth="1"/>
    <col min="24" max="25" width="1.453125" style="3" customWidth="1"/>
    <col min="26" max="26" width="31.81640625" style="3" customWidth="1"/>
    <col min="27" max="27" width="10.1796875" style="3" customWidth="1"/>
    <col min="28" max="28" width="11.453125" style="3" customWidth="1"/>
    <col min="29" max="35" width="10.1796875" style="3" customWidth="1"/>
    <col min="36" max="36" width="11.26953125" style="2" bestFit="1" customWidth="1"/>
    <col min="37" max="38" width="11.26953125" style="2" customWidth="1"/>
    <col min="39" max="39" width="14.26953125" style="3" customWidth="1"/>
    <col min="40" max="40" width="3.26953125" style="3" customWidth="1"/>
    <col min="41" max="16384" width="9" style="3"/>
  </cols>
  <sheetData>
    <row r="1" spans="1:39" ht="17.25" customHeight="1"/>
    <row r="2" spans="1:39">
      <c r="A2" s="3" t="s">
        <v>175</v>
      </c>
      <c r="Z2" s="3" t="s">
        <v>175</v>
      </c>
    </row>
    <row r="3" spans="1:39" ht="16.5">
      <c r="A3" s="10" t="s">
        <v>176</v>
      </c>
      <c r="W3" s="17" t="str">
        <f>'実績報告書① '!$I$2&amp;'実績報告書① '!$J$2</f>
        <v>e-Rad課題ID：</v>
      </c>
      <c r="Z3" s="250" t="s">
        <v>177</v>
      </c>
      <c r="AF3" s="722" t="s">
        <v>131</v>
      </c>
      <c r="AG3" s="722"/>
      <c r="AH3" s="722"/>
      <c r="AI3" s="722"/>
      <c r="AJ3" s="722"/>
      <c r="AK3" s="722"/>
      <c r="AL3" s="722"/>
      <c r="AM3" s="722"/>
    </row>
    <row r="4" spans="1:39" ht="13">
      <c r="A4" s="90" t="s">
        <v>178</v>
      </c>
      <c r="B4" s="91" t="s">
        <v>179</v>
      </c>
      <c r="W4" s="258" t="str">
        <f>'実績報告書① '!$I$4&amp;'実績報告書① '!$J$4</f>
        <v>研究課題番号：</v>
      </c>
      <c r="Z4" s="90" t="s">
        <v>178</v>
      </c>
      <c r="AA4" s="91" t="s">
        <v>179</v>
      </c>
      <c r="AI4" s="747" t="s">
        <v>77</v>
      </c>
      <c r="AJ4" s="747"/>
      <c r="AK4" s="747"/>
      <c r="AL4" s="747"/>
      <c r="AM4" s="747"/>
    </row>
    <row r="5" spans="1:39" ht="13">
      <c r="A5" s="90" t="s">
        <v>180</v>
      </c>
      <c r="B5" s="91" t="s">
        <v>179</v>
      </c>
      <c r="Z5" s="90" t="s">
        <v>180</v>
      </c>
      <c r="AA5" s="91" t="s">
        <v>179</v>
      </c>
    </row>
    <row r="6" spans="1:39" ht="13">
      <c r="A6" s="90" t="s">
        <v>181</v>
      </c>
      <c r="B6" s="91" t="s">
        <v>182</v>
      </c>
      <c r="Z6" s="90" t="s">
        <v>183</v>
      </c>
      <c r="AA6" s="91" t="s">
        <v>182</v>
      </c>
    </row>
    <row r="7" spans="1:39" ht="16.5" customHeight="1">
      <c r="A7" s="207" t="s">
        <v>184</v>
      </c>
      <c r="B7" s="743" t="str">
        <f>SUBSTITUTE('実績報告書① '!B31,"","")</f>
        <v/>
      </c>
      <c r="C7" s="743"/>
      <c r="D7" s="743"/>
      <c r="E7" s="743"/>
      <c r="F7" s="743"/>
      <c r="G7" s="743"/>
      <c r="H7" s="743"/>
      <c r="I7" s="743"/>
      <c r="J7" s="743"/>
      <c r="K7" s="743"/>
      <c r="L7" s="743"/>
      <c r="M7" s="743"/>
      <c r="N7" s="743"/>
      <c r="O7" s="743"/>
      <c r="P7" s="743"/>
      <c r="Q7" s="743"/>
      <c r="R7" s="743"/>
      <c r="S7" s="743"/>
      <c r="T7" s="743"/>
      <c r="U7" s="743"/>
      <c r="V7" s="743"/>
      <c r="W7" s="743"/>
      <c r="Z7" s="207" t="s">
        <v>184</v>
      </c>
      <c r="AA7" s="745" t="s">
        <v>185</v>
      </c>
      <c r="AB7" s="745"/>
      <c r="AC7" s="745"/>
      <c r="AD7" s="745"/>
      <c r="AE7" s="745"/>
      <c r="AF7" s="745"/>
      <c r="AG7" s="745"/>
      <c r="AH7" s="745"/>
      <c r="AI7" s="745"/>
      <c r="AJ7" s="745"/>
      <c r="AK7" s="745"/>
      <c r="AL7" s="745"/>
      <c r="AM7" s="745"/>
    </row>
    <row r="8" spans="1:39" ht="16.5" customHeight="1">
      <c r="A8" s="207" t="s">
        <v>186</v>
      </c>
      <c r="B8" s="743" t="str">
        <f>SUBSTITUTE('実績報告書① '!E16,"（コンソーシアム名）","")</f>
        <v/>
      </c>
      <c r="C8" s="743"/>
      <c r="D8" s="743"/>
      <c r="E8" s="743"/>
      <c r="F8" s="743"/>
      <c r="G8" s="743"/>
      <c r="H8" s="743"/>
      <c r="I8" s="743"/>
      <c r="J8" s="743"/>
      <c r="K8" s="743"/>
      <c r="L8" s="743"/>
      <c r="M8" s="743"/>
      <c r="N8" s="743"/>
      <c r="O8" s="743"/>
      <c r="P8" s="743"/>
      <c r="Q8" s="743"/>
      <c r="R8" s="743"/>
      <c r="S8" s="743"/>
      <c r="T8" s="743"/>
      <c r="U8" s="743"/>
      <c r="V8" s="743"/>
      <c r="W8" s="743"/>
      <c r="Z8" s="207" t="s">
        <v>186</v>
      </c>
      <c r="AA8" s="745" t="s">
        <v>185</v>
      </c>
      <c r="AB8" s="745"/>
      <c r="AC8" s="745"/>
      <c r="AD8" s="745"/>
      <c r="AE8" s="745"/>
      <c r="AF8" s="745"/>
      <c r="AG8" s="745"/>
      <c r="AH8" s="745"/>
      <c r="AI8" s="745"/>
      <c r="AJ8" s="745"/>
      <c r="AK8" s="745"/>
      <c r="AL8" s="745"/>
      <c r="AM8" s="745"/>
    </row>
    <row r="9" spans="1:39" ht="16.5" customHeight="1">
      <c r="A9" s="207" t="s">
        <v>187</v>
      </c>
      <c r="B9" s="744" t="str">
        <f>'実績報告書① '!C35</f>
        <v>令和　年　月　日</v>
      </c>
      <c r="C9" s="744"/>
      <c r="D9" s="208" t="s">
        <v>188</v>
      </c>
      <c r="E9" s="744" t="str">
        <f>'実績報告書① '!C36</f>
        <v>令和　年　月　日</v>
      </c>
      <c r="F9" s="744"/>
      <c r="G9" s="1"/>
      <c r="H9" s="1"/>
      <c r="I9" s="1"/>
      <c r="J9" s="1"/>
      <c r="K9" s="1"/>
      <c r="L9" s="1"/>
      <c r="M9" s="1"/>
      <c r="N9" s="1"/>
      <c r="O9" s="1"/>
      <c r="P9" s="1"/>
      <c r="Q9" s="1"/>
      <c r="R9" s="1"/>
      <c r="S9" s="1"/>
      <c r="T9" s="1"/>
      <c r="U9" s="1"/>
      <c r="V9" s="1"/>
      <c r="W9" s="1"/>
      <c r="Z9" s="207" t="s">
        <v>187</v>
      </c>
      <c r="AA9" s="746" t="s">
        <v>189</v>
      </c>
      <c r="AB9" s="746"/>
      <c r="AC9" s="208" t="s">
        <v>188</v>
      </c>
      <c r="AD9" s="746" t="s">
        <v>189</v>
      </c>
      <c r="AE9" s="746"/>
      <c r="AF9"/>
      <c r="AG9" s="746"/>
      <c r="AH9" s="746"/>
      <c r="AI9"/>
      <c r="AJ9" s="1"/>
      <c r="AK9" s="1"/>
      <c r="AL9" s="1"/>
      <c r="AM9"/>
    </row>
    <row r="10" spans="1:39" ht="14">
      <c r="A10" s="9"/>
      <c r="Z10" s="9"/>
    </row>
    <row r="11" spans="1:39" ht="14.5" thickBot="1">
      <c r="A11" s="102" t="s">
        <v>190</v>
      </c>
      <c r="Z11" s="102" t="s">
        <v>190</v>
      </c>
    </row>
    <row r="12" spans="1:39" ht="22.5" customHeight="1" thickBot="1">
      <c r="A12" s="752" t="s">
        <v>191</v>
      </c>
      <c r="B12" s="759"/>
      <c r="C12" s="749"/>
      <c r="D12" s="751"/>
      <c r="E12" s="748"/>
      <c r="F12" s="749"/>
      <c r="G12" s="750"/>
      <c r="H12" s="749"/>
      <c r="I12" s="749"/>
      <c r="J12" s="751"/>
      <c r="K12" s="748"/>
      <c r="L12" s="749"/>
      <c r="M12" s="750"/>
      <c r="N12" s="749"/>
      <c r="O12" s="749"/>
      <c r="P12" s="751"/>
      <c r="Q12" s="748"/>
      <c r="R12" s="749"/>
      <c r="S12" s="750"/>
      <c r="T12" s="763" t="s">
        <v>149</v>
      </c>
      <c r="U12" s="764"/>
      <c r="V12" s="765"/>
      <c r="W12" s="761" t="s">
        <v>192</v>
      </c>
      <c r="Z12" s="770" t="s">
        <v>191</v>
      </c>
      <c r="AA12" s="772" t="s">
        <v>193</v>
      </c>
      <c r="AB12" s="773"/>
      <c r="AC12" s="774"/>
      <c r="AD12" s="775"/>
      <c r="AE12" s="776"/>
      <c r="AF12" s="777"/>
      <c r="AG12" s="775"/>
      <c r="AH12" s="776"/>
      <c r="AI12" s="778"/>
      <c r="AJ12" s="766" t="s">
        <v>149</v>
      </c>
      <c r="AK12" s="767"/>
      <c r="AL12" s="767"/>
      <c r="AM12" s="768" t="s">
        <v>192</v>
      </c>
    </row>
    <row r="13" spans="1:39" ht="22.5" customHeight="1" thickBot="1">
      <c r="A13" s="753"/>
      <c r="B13" s="498" t="s">
        <v>194</v>
      </c>
      <c r="C13" s="499" t="s">
        <v>195</v>
      </c>
      <c r="D13" s="431" t="s">
        <v>196</v>
      </c>
      <c r="E13" s="419" t="s">
        <v>194</v>
      </c>
      <c r="F13" s="406" t="s">
        <v>195</v>
      </c>
      <c r="G13" s="431" t="s">
        <v>196</v>
      </c>
      <c r="H13" s="419" t="s">
        <v>194</v>
      </c>
      <c r="I13" s="406" t="s">
        <v>195</v>
      </c>
      <c r="J13" s="431" t="s">
        <v>196</v>
      </c>
      <c r="K13" s="419" t="s">
        <v>194</v>
      </c>
      <c r="L13" s="406" t="s">
        <v>195</v>
      </c>
      <c r="M13" s="431" t="s">
        <v>196</v>
      </c>
      <c r="N13" s="419" t="s">
        <v>194</v>
      </c>
      <c r="O13" s="406" t="s">
        <v>195</v>
      </c>
      <c r="P13" s="431" t="s">
        <v>196</v>
      </c>
      <c r="Q13" s="419" t="s">
        <v>194</v>
      </c>
      <c r="R13" s="406" t="s">
        <v>195</v>
      </c>
      <c r="S13" s="431" t="s">
        <v>196</v>
      </c>
      <c r="T13" s="657"/>
      <c r="U13" s="658" t="s">
        <v>194</v>
      </c>
      <c r="V13" s="658" t="s">
        <v>195</v>
      </c>
      <c r="W13" s="762"/>
      <c r="Z13" s="771"/>
      <c r="AA13" s="606" t="s">
        <v>194</v>
      </c>
      <c r="AB13" s="607" t="s">
        <v>195</v>
      </c>
      <c r="AC13" s="608" t="s">
        <v>196</v>
      </c>
      <c r="AD13" s="609" t="s">
        <v>194</v>
      </c>
      <c r="AE13" s="607" t="s">
        <v>195</v>
      </c>
      <c r="AF13" s="608" t="s">
        <v>196</v>
      </c>
      <c r="AG13" s="609" t="s">
        <v>194</v>
      </c>
      <c r="AH13" s="607" t="s">
        <v>195</v>
      </c>
      <c r="AI13" s="610" t="s">
        <v>196</v>
      </c>
      <c r="AJ13" s="511"/>
      <c r="AK13" s="605" t="s">
        <v>194</v>
      </c>
      <c r="AL13" s="605" t="s">
        <v>195</v>
      </c>
      <c r="AM13" s="769"/>
    </row>
    <row r="14" spans="1:39" ht="18" customHeight="1">
      <c r="A14" s="404" t="s">
        <v>197</v>
      </c>
      <c r="B14" s="209">
        <f t="shared" ref="B14:R14" si="0">SUBTOTAL(9,B15:B32)</f>
        <v>0</v>
      </c>
      <c r="C14" s="407">
        <f t="shared" si="0"/>
        <v>0</v>
      </c>
      <c r="D14" s="432">
        <f>SUM(B14:C14)</f>
        <v>0</v>
      </c>
      <c r="E14" s="420">
        <f t="shared" si="0"/>
        <v>0</v>
      </c>
      <c r="F14" s="407">
        <f t="shared" si="0"/>
        <v>0</v>
      </c>
      <c r="G14" s="432">
        <f>SUM(E14:F14)</f>
        <v>0</v>
      </c>
      <c r="H14" s="420">
        <f t="shared" si="0"/>
        <v>0</v>
      </c>
      <c r="I14" s="407">
        <f t="shared" si="0"/>
        <v>0</v>
      </c>
      <c r="J14" s="432">
        <f>SUM(H14:I14)</f>
        <v>0</v>
      </c>
      <c r="K14" s="420">
        <f t="shared" si="0"/>
        <v>0</v>
      </c>
      <c r="L14" s="407">
        <f t="shared" si="0"/>
        <v>0</v>
      </c>
      <c r="M14" s="432">
        <f>SUM(K14:L14)</f>
        <v>0</v>
      </c>
      <c r="N14" s="420">
        <f t="shared" si="0"/>
        <v>0</v>
      </c>
      <c r="O14" s="407">
        <f t="shared" si="0"/>
        <v>0</v>
      </c>
      <c r="P14" s="432">
        <f>SUM(N14:O14)</f>
        <v>0</v>
      </c>
      <c r="Q14" s="420">
        <f t="shared" si="0"/>
        <v>0</v>
      </c>
      <c r="R14" s="407">
        <f t="shared" si="0"/>
        <v>0</v>
      </c>
      <c r="S14" s="432">
        <f>SUM(Q14:R14)</f>
        <v>0</v>
      </c>
      <c r="T14" s="420">
        <f>SUMIFS($B14:$S14,$B$13:$S$13,"小計")</f>
        <v>0</v>
      </c>
      <c r="U14" s="209">
        <f>SUMIFS($B14:$S14,$B$13:$S$13,$U$13)</f>
        <v>0</v>
      </c>
      <c r="V14" s="209">
        <f t="shared" ref="V14:V33" si="1">SUMIFS($B14:$S14,$B$13:$S$13,$V$13)</f>
        <v>0</v>
      </c>
      <c r="W14" s="210"/>
      <c r="Z14" s="57" t="s">
        <v>197</v>
      </c>
      <c r="AA14" s="63"/>
      <c r="AB14" s="512"/>
      <c r="AC14" s="534"/>
      <c r="AD14" s="523"/>
      <c r="AE14" s="512"/>
      <c r="AF14" s="534"/>
      <c r="AG14" s="523"/>
      <c r="AH14" s="512"/>
      <c r="AI14" s="584"/>
      <c r="AJ14" s="595"/>
      <c r="AK14" s="512"/>
      <c r="AL14" s="512"/>
      <c r="AM14" s="50"/>
    </row>
    <row r="15" spans="1:39" ht="18" customHeight="1">
      <c r="A15" s="211" t="s">
        <v>68</v>
      </c>
      <c r="B15" s="212">
        <f>SUBTOTAL(9,B16:B17)</f>
        <v>0</v>
      </c>
      <c r="C15" s="408">
        <f t="shared" ref="C15:R15" si="2">SUBTOTAL(9,C16:C17)</f>
        <v>0</v>
      </c>
      <c r="D15" s="433">
        <f t="shared" ref="D15:D33" si="3">SUM(B15:C15)</f>
        <v>0</v>
      </c>
      <c r="E15" s="421">
        <f t="shared" si="2"/>
        <v>0</v>
      </c>
      <c r="F15" s="408">
        <f t="shared" si="2"/>
        <v>0</v>
      </c>
      <c r="G15" s="433">
        <f t="shared" ref="G15:G33" si="4">SUM(E15:F15)</f>
        <v>0</v>
      </c>
      <c r="H15" s="421">
        <f t="shared" si="2"/>
        <v>0</v>
      </c>
      <c r="I15" s="408">
        <f t="shared" si="2"/>
        <v>0</v>
      </c>
      <c r="J15" s="433">
        <f t="shared" ref="J15:J33" si="5">SUM(H15:I15)</f>
        <v>0</v>
      </c>
      <c r="K15" s="421">
        <f t="shared" si="2"/>
        <v>0</v>
      </c>
      <c r="L15" s="408">
        <f t="shared" si="2"/>
        <v>0</v>
      </c>
      <c r="M15" s="433">
        <f t="shared" ref="M15:M33" si="6">SUM(K15:L15)</f>
        <v>0</v>
      </c>
      <c r="N15" s="421">
        <f t="shared" si="2"/>
        <v>0</v>
      </c>
      <c r="O15" s="408">
        <f t="shared" si="2"/>
        <v>0</v>
      </c>
      <c r="P15" s="433">
        <f t="shared" ref="P15:P33" si="7">SUM(N15:O15)</f>
        <v>0</v>
      </c>
      <c r="Q15" s="421">
        <f t="shared" si="2"/>
        <v>0</v>
      </c>
      <c r="R15" s="408">
        <f t="shared" si="2"/>
        <v>0</v>
      </c>
      <c r="S15" s="433">
        <f t="shared" ref="S15:S33" si="8">SUM(Q15:R15)</f>
        <v>0</v>
      </c>
      <c r="T15" s="492">
        <f t="shared" ref="T15:T33" si="9">SUMIFS($B15:$S15,$B$13:$S$13,"小計")</f>
        <v>0</v>
      </c>
      <c r="U15" s="659">
        <f t="shared" ref="U15:U33" si="10">SUMIFS($B15:$S15,$B$13:$S$13,$U$13)</f>
        <v>0</v>
      </c>
      <c r="V15" s="659">
        <f t="shared" si="1"/>
        <v>0</v>
      </c>
      <c r="W15" s="213"/>
      <c r="Z15" s="58" t="s">
        <v>68</v>
      </c>
      <c r="AA15" s="64"/>
      <c r="AB15" s="513"/>
      <c r="AC15" s="535"/>
      <c r="AD15" s="524"/>
      <c r="AE15" s="513"/>
      <c r="AF15" s="535"/>
      <c r="AG15" s="524"/>
      <c r="AH15" s="513"/>
      <c r="AI15" s="585"/>
      <c r="AJ15" s="596"/>
      <c r="AK15" s="561"/>
      <c r="AL15" s="561"/>
      <c r="AM15" s="51"/>
    </row>
    <row r="16" spans="1:39" ht="18" customHeight="1">
      <c r="A16" s="214" t="s">
        <v>198</v>
      </c>
      <c r="B16" s="215"/>
      <c r="C16" s="409"/>
      <c r="D16" s="434">
        <f t="shared" si="3"/>
        <v>0</v>
      </c>
      <c r="E16" s="422"/>
      <c r="F16" s="409"/>
      <c r="G16" s="434">
        <f t="shared" si="4"/>
        <v>0</v>
      </c>
      <c r="H16" s="422"/>
      <c r="I16" s="409"/>
      <c r="J16" s="434">
        <f t="shared" si="5"/>
        <v>0</v>
      </c>
      <c r="K16" s="422"/>
      <c r="L16" s="409"/>
      <c r="M16" s="434">
        <f t="shared" si="6"/>
        <v>0</v>
      </c>
      <c r="N16" s="422"/>
      <c r="O16" s="409"/>
      <c r="P16" s="434">
        <f t="shared" si="7"/>
        <v>0</v>
      </c>
      <c r="Q16" s="422"/>
      <c r="R16" s="409"/>
      <c r="S16" s="434">
        <f t="shared" si="8"/>
        <v>0</v>
      </c>
      <c r="T16" s="482">
        <f t="shared" si="9"/>
        <v>0</v>
      </c>
      <c r="U16" s="660">
        <f t="shared" si="10"/>
        <v>0</v>
      </c>
      <c r="V16" s="660">
        <f t="shared" si="1"/>
        <v>0</v>
      </c>
      <c r="W16" s="213"/>
      <c r="Z16" s="59" t="s">
        <v>198</v>
      </c>
      <c r="AA16" s="56"/>
      <c r="AB16" s="514"/>
      <c r="AC16" s="536"/>
      <c r="AD16" s="525"/>
      <c r="AE16" s="514"/>
      <c r="AF16" s="536"/>
      <c r="AG16" s="525"/>
      <c r="AH16" s="514"/>
      <c r="AI16" s="586"/>
      <c r="AJ16" s="597"/>
      <c r="AK16" s="562"/>
      <c r="AL16" s="562"/>
      <c r="AM16" s="51"/>
    </row>
    <row r="17" spans="1:39" ht="18" customHeight="1">
      <c r="A17" s="214" t="s">
        <v>199</v>
      </c>
      <c r="B17" s="215"/>
      <c r="C17" s="409"/>
      <c r="D17" s="434">
        <f t="shared" si="3"/>
        <v>0</v>
      </c>
      <c r="E17" s="422"/>
      <c r="F17" s="409"/>
      <c r="G17" s="434">
        <f t="shared" si="4"/>
        <v>0</v>
      </c>
      <c r="H17" s="422"/>
      <c r="I17" s="409"/>
      <c r="J17" s="434">
        <f t="shared" si="5"/>
        <v>0</v>
      </c>
      <c r="K17" s="422"/>
      <c r="L17" s="409"/>
      <c r="M17" s="434">
        <f t="shared" si="6"/>
        <v>0</v>
      </c>
      <c r="N17" s="422"/>
      <c r="O17" s="409"/>
      <c r="P17" s="434">
        <f t="shared" si="7"/>
        <v>0</v>
      </c>
      <c r="Q17" s="422"/>
      <c r="R17" s="409"/>
      <c r="S17" s="434">
        <f t="shared" si="8"/>
        <v>0</v>
      </c>
      <c r="T17" s="482">
        <f t="shared" si="9"/>
        <v>0</v>
      </c>
      <c r="U17" s="660">
        <f t="shared" si="10"/>
        <v>0</v>
      </c>
      <c r="V17" s="660">
        <f t="shared" si="1"/>
        <v>0</v>
      </c>
      <c r="W17" s="213"/>
      <c r="Z17" s="59" t="s">
        <v>199</v>
      </c>
      <c r="AA17" s="56"/>
      <c r="AB17" s="514"/>
      <c r="AC17" s="536"/>
      <c r="AD17" s="525"/>
      <c r="AE17" s="514"/>
      <c r="AF17" s="536"/>
      <c r="AG17" s="525"/>
      <c r="AH17" s="514"/>
      <c r="AI17" s="586"/>
      <c r="AJ17" s="597"/>
      <c r="AK17" s="562"/>
      <c r="AL17" s="562"/>
      <c r="AM17" s="51"/>
    </row>
    <row r="18" spans="1:39" ht="18" customHeight="1">
      <c r="A18" s="211" t="s">
        <v>69</v>
      </c>
      <c r="B18" s="212">
        <f>SUBTOTAL(9,B19:B20)</f>
        <v>0</v>
      </c>
      <c r="C18" s="408">
        <f t="shared" ref="C18:R18" si="11">SUBTOTAL(9,C19:C20)</f>
        <v>0</v>
      </c>
      <c r="D18" s="433">
        <f t="shared" si="3"/>
        <v>0</v>
      </c>
      <c r="E18" s="421">
        <f t="shared" si="11"/>
        <v>0</v>
      </c>
      <c r="F18" s="408">
        <f t="shared" si="11"/>
        <v>0</v>
      </c>
      <c r="G18" s="433">
        <f t="shared" si="4"/>
        <v>0</v>
      </c>
      <c r="H18" s="421">
        <f t="shared" si="11"/>
        <v>0</v>
      </c>
      <c r="I18" s="408">
        <f t="shared" si="11"/>
        <v>0</v>
      </c>
      <c r="J18" s="433">
        <f t="shared" si="5"/>
        <v>0</v>
      </c>
      <c r="K18" s="421">
        <f t="shared" si="11"/>
        <v>0</v>
      </c>
      <c r="L18" s="408">
        <f t="shared" si="11"/>
        <v>0</v>
      </c>
      <c r="M18" s="433">
        <f t="shared" si="6"/>
        <v>0</v>
      </c>
      <c r="N18" s="421">
        <f t="shared" si="11"/>
        <v>0</v>
      </c>
      <c r="O18" s="408">
        <f t="shared" si="11"/>
        <v>0</v>
      </c>
      <c r="P18" s="433">
        <f t="shared" si="7"/>
        <v>0</v>
      </c>
      <c r="Q18" s="421">
        <f t="shared" si="11"/>
        <v>0</v>
      </c>
      <c r="R18" s="408">
        <f t="shared" si="11"/>
        <v>0</v>
      </c>
      <c r="S18" s="433">
        <f t="shared" si="8"/>
        <v>0</v>
      </c>
      <c r="T18" s="492">
        <f t="shared" si="9"/>
        <v>0</v>
      </c>
      <c r="U18" s="659">
        <f t="shared" si="10"/>
        <v>0</v>
      </c>
      <c r="V18" s="659">
        <f t="shared" si="1"/>
        <v>0</v>
      </c>
      <c r="W18" s="213"/>
      <c r="Z18" s="58" t="s">
        <v>69</v>
      </c>
      <c r="AA18" s="64"/>
      <c r="AB18" s="513"/>
      <c r="AC18" s="535"/>
      <c r="AD18" s="524"/>
      <c r="AE18" s="513"/>
      <c r="AF18" s="535"/>
      <c r="AG18" s="524"/>
      <c r="AH18" s="513"/>
      <c r="AI18" s="585"/>
      <c r="AJ18" s="596"/>
      <c r="AK18" s="561"/>
      <c r="AL18" s="561"/>
      <c r="AM18" s="51"/>
    </row>
    <row r="19" spans="1:39" ht="18" customHeight="1">
      <c r="A19" s="214" t="s">
        <v>200</v>
      </c>
      <c r="B19" s="215"/>
      <c r="C19" s="409"/>
      <c r="D19" s="434">
        <f t="shared" si="3"/>
        <v>0</v>
      </c>
      <c r="E19" s="422"/>
      <c r="F19" s="409"/>
      <c r="G19" s="435">
        <f t="shared" si="4"/>
        <v>0</v>
      </c>
      <c r="H19" s="422"/>
      <c r="I19" s="409"/>
      <c r="J19" s="434">
        <f t="shared" si="5"/>
        <v>0</v>
      </c>
      <c r="K19" s="422"/>
      <c r="L19" s="409"/>
      <c r="M19" s="434">
        <f t="shared" si="6"/>
        <v>0</v>
      </c>
      <c r="N19" s="422"/>
      <c r="O19" s="409"/>
      <c r="P19" s="434">
        <f t="shared" si="7"/>
        <v>0</v>
      </c>
      <c r="Q19" s="422"/>
      <c r="R19" s="409"/>
      <c r="S19" s="434">
        <f t="shared" si="8"/>
        <v>0</v>
      </c>
      <c r="T19" s="482">
        <f t="shared" si="9"/>
        <v>0</v>
      </c>
      <c r="U19" s="660">
        <f t="shared" si="10"/>
        <v>0</v>
      </c>
      <c r="V19" s="660">
        <f t="shared" si="1"/>
        <v>0</v>
      </c>
      <c r="W19" s="213"/>
      <c r="Z19" s="59" t="s">
        <v>200</v>
      </c>
      <c r="AA19" s="56"/>
      <c r="AB19" s="514"/>
      <c r="AC19" s="536"/>
      <c r="AD19" s="525"/>
      <c r="AE19" s="514"/>
      <c r="AF19" s="536"/>
      <c r="AG19" s="525"/>
      <c r="AH19" s="514"/>
      <c r="AI19" s="586"/>
      <c r="AJ19" s="597"/>
      <c r="AK19" s="562"/>
      <c r="AL19" s="562"/>
      <c r="AM19" s="51"/>
    </row>
    <row r="20" spans="1:39" ht="18" customHeight="1">
      <c r="A20" s="214" t="s">
        <v>201</v>
      </c>
      <c r="B20" s="215"/>
      <c r="C20" s="409"/>
      <c r="D20" s="434">
        <f t="shared" si="3"/>
        <v>0</v>
      </c>
      <c r="E20" s="422"/>
      <c r="F20" s="409"/>
      <c r="G20" s="435">
        <f t="shared" si="4"/>
        <v>0</v>
      </c>
      <c r="H20" s="422"/>
      <c r="I20" s="409"/>
      <c r="J20" s="434">
        <f t="shared" si="5"/>
        <v>0</v>
      </c>
      <c r="K20" s="422"/>
      <c r="L20" s="409"/>
      <c r="M20" s="434">
        <f t="shared" si="6"/>
        <v>0</v>
      </c>
      <c r="N20" s="422"/>
      <c r="O20" s="409"/>
      <c r="P20" s="434">
        <f t="shared" si="7"/>
        <v>0</v>
      </c>
      <c r="Q20" s="422"/>
      <c r="R20" s="409"/>
      <c r="S20" s="434">
        <f t="shared" si="8"/>
        <v>0</v>
      </c>
      <c r="T20" s="482">
        <f t="shared" si="9"/>
        <v>0</v>
      </c>
      <c r="U20" s="660">
        <f t="shared" si="10"/>
        <v>0</v>
      </c>
      <c r="V20" s="660">
        <f t="shared" si="1"/>
        <v>0</v>
      </c>
      <c r="W20" s="213"/>
      <c r="Z20" s="59" t="s">
        <v>201</v>
      </c>
      <c r="AA20" s="56"/>
      <c r="AB20" s="514"/>
      <c r="AC20" s="536"/>
      <c r="AD20" s="525"/>
      <c r="AE20" s="514"/>
      <c r="AF20" s="536"/>
      <c r="AG20" s="525"/>
      <c r="AH20" s="514"/>
      <c r="AI20" s="586"/>
      <c r="AJ20" s="597"/>
      <c r="AK20" s="562"/>
      <c r="AL20" s="562"/>
      <c r="AM20" s="51"/>
    </row>
    <row r="21" spans="1:39" ht="18" customHeight="1">
      <c r="A21" s="211" t="s">
        <v>70</v>
      </c>
      <c r="B21" s="212">
        <f t="shared" ref="B21:R21" si="12">SUBTOTAL(9,B22:B24)</f>
        <v>0</v>
      </c>
      <c r="C21" s="408">
        <f t="shared" si="12"/>
        <v>0</v>
      </c>
      <c r="D21" s="433">
        <f t="shared" si="3"/>
        <v>0</v>
      </c>
      <c r="E21" s="421">
        <f t="shared" si="12"/>
        <v>0</v>
      </c>
      <c r="F21" s="408">
        <f t="shared" si="12"/>
        <v>0</v>
      </c>
      <c r="G21" s="433">
        <f t="shared" si="4"/>
        <v>0</v>
      </c>
      <c r="H21" s="421">
        <f t="shared" si="12"/>
        <v>0</v>
      </c>
      <c r="I21" s="408">
        <f t="shared" si="12"/>
        <v>0</v>
      </c>
      <c r="J21" s="433">
        <f t="shared" si="5"/>
        <v>0</v>
      </c>
      <c r="K21" s="421">
        <f t="shared" si="12"/>
        <v>0</v>
      </c>
      <c r="L21" s="408">
        <f t="shared" si="12"/>
        <v>0</v>
      </c>
      <c r="M21" s="433">
        <f t="shared" si="6"/>
        <v>0</v>
      </c>
      <c r="N21" s="421">
        <f t="shared" si="12"/>
        <v>0</v>
      </c>
      <c r="O21" s="408">
        <f t="shared" si="12"/>
        <v>0</v>
      </c>
      <c r="P21" s="433">
        <f t="shared" si="7"/>
        <v>0</v>
      </c>
      <c r="Q21" s="421">
        <f t="shared" si="12"/>
        <v>0</v>
      </c>
      <c r="R21" s="408">
        <f t="shared" si="12"/>
        <v>0</v>
      </c>
      <c r="S21" s="433">
        <f t="shared" si="8"/>
        <v>0</v>
      </c>
      <c r="T21" s="492">
        <f t="shared" si="9"/>
        <v>0</v>
      </c>
      <c r="U21" s="659">
        <f t="shared" si="10"/>
        <v>0</v>
      </c>
      <c r="V21" s="659">
        <f t="shared" si="1"/>
        <v>0</v>
      </c>
      <c r="W21" s="213"/>
      <c r="Z21" s="58" t="s">
        <v>70</v>
      </c>
      <c r="AA21" s="64"/>
      <c r="AB21" s="513"/>
      <c r="AC21" s="535"/>
      <c r="AD21" s="524"/>
      <c r="AE21" s="513"/>
      <c r="AF21" s="535"/>
      <c r="AG21" s="524"/>
      <c r="AH21" s="513"/>
      <c r="AI21" s="585"/>
      <c r="AJ21" s="596"/>
      <c r="AK21" s="561"/>
      <c r="AL21" s="561"/>
      <c r="AM21" s="51"/>
    </row>
    <row r="22" spans="1:39" ht="18" customHeight="1">
      <c r="A22" s="214" t="s">
        <v>202</v>
      </c>
      <c r="B22" s="215"/>
      <c r="C22" s="410"/>
      <c r="D22" s="679">
        <f t="shared" si="3"/>
        <v>0</v>
      </c>
      <c r="E22" s="422"/>
      <c r="F22" s="409"/>
      <c r="G22" s="434">
        <f t="shared" si="4"/>
        <v>0</v>
      </c>
      <c r="H22" s="422"/>
      <c r="I22" s="409"/>
      <c r="J22" s="434">
        <f t="shared" si="5"/>
        <v>0</v>
      </c>
      <c r="K22" s="422"/>
      <c r="L22" s="409"/>
      <c r="M22" s="434">
        <f t="shared" si="6"/>
        <v>0</v>
      </c>
      <c r="N22" s="422"/>
      <c r="O22" s="409"/>
      <c r="P22" s="434">
        <f t="shared" si="7"/>
        <v>0</v>
      </c>
      <c r="Q22" s="422"/>
      <c r="R22" s="409"/>
      <c r="S22" s="434">
        <f t="shared" si="8"/>
        <v>0</v>
      </c>
      <c r="T22" s="482">
        <f t="shared" si="9"/>
        <v>0</v>
      </c>
      <c r="U22" s="660">
        <f t="shared" si="10"/>
        <v>0</v>
      </c>
      <c r="V22" s="660">
        <f t="shared" si="1"/>
        <v>0</v>
      </c>
      <c r="W22" s="213"/>
      <c r="Z22" s="59" t="s">
        <v>202</v>
      </c>
      <c r="AA22" s="56"/>
      <c r="AB22" s="514"/>
      <c r="AC22" s="536"/>
      <c r="AD22" s="525"/>
      <c r="AE22" s="514"/>
      <c r="AF22" s="536"/>
      <c r="AG22" s="525"/>
      <c r="AH22" s="514"/>
      <c r="AI22" s="586"/>
      <c r="AJ22" s="597"/>
      <c r="AK22" s="562"/>
      <c r="AL22" s="562"/>
      <c r="AM22" s="51"/>
    </row>
    <row r="23" spans="1:39" ht="18" customHeight="1">
      <c r="A23" s="214" t="s">
        <v>203</v>
      </c>
      <c r="B23" s="215"/>
      <c r="C23" s="410"/>
      <c r="D23" s="679">
        <f t="shared" si="3"/>
        <v>0</v>
      </c>
      <c r="E23" s="422"/>
      <c r="F23" s="409"/>
      <c r="G23" s="434">
        <f t="shared" si="4"/>
        <v>0</v>
      </c>
      <c r="H23" s="422"/>
      <c r="I23" s="409"/>
      <c r="J23" s="434">
        <f t="shared" si="5"/>
        <v>0</v>
      </c>
      <c r="K23" s="422"/>
      <c r="L23" s="409"/>
      <c r="M23" s="434">
        <f t="shared" si="6"/>
        <v>0</v>
      </c>
      <c r="N23" s="422"/>
      <c r="O23" s="409"/>
      <c r="P23" s="434">
        <f t="shared" si="7"/>
        <v>0</v>
      </c>
      <c r="Q23" s="422"/>
      <c r="R23" s="409"/>
      <c r="S23" s="434">
        <f t="shared" si="8"/>
        <v>0</v>
      </c>
      <c r="T23" s="482">
        <f t="shared" si="9"/>
        <v>0</v>
      </c>
      <c r="U23" s="660">
        <f t="shared" si="10"/>
        <v>0</v>
      </c>
      <c r="V23" s="660">
        <f t="shared" si="1"/>
        <v>0</v>
      </c>
      <c r="W23" s="213"/>
      <c r="Z23" s="59" t="s">
        <v>203</v>
      </c>
      <c r="AA23" s="56"/>
      <c r="AB23" s="514"/>
      <c r="AC23" s="536"/>
      <c r="AD23" s="525"/>
      <c r="AE23" s="514"/>
      <c r="AF23" s="536"/>
      <c r="AG23" s="525"/>
      <c r="AH23" s="514"/>
      <c r="AI23" s="586"/>
      <c r="AJ23" s="597"/>
      <c r="AK23" s="562"/>
      <c r="AL23" s="562"/>
      <c r="AM23" s="51"/>
    </row>
    <row r="24" spans="1:39" ht="18" customHeight="1">
      <c r="A24" s="214" t="s">
        <v>204</v>
      </c>
      <c r="B24" s="215"/>
      <c r="C24" s="410"/>
      <c r="D24" s="679">
        <f t="shared" si="3"/>
        <v>0</v>
      </c>
      <c r="E24" s="422"/>
      <c r="F24" s="409"/>
      <c r="G24" s="434">
        <f t="shared" si="4"/>
        <v>0</v>
      </c>
      <c r="H24" s="422"/>
      <c r="I24" s="409"/>
      <c r="J24" s="434">
        <f t="shared" si="5"/>
        <v>0</v>
      </c>
      <c r="K24" s="422"/>
      <c r="L24" s="409"/>
      <c r="M24" s="434">
        <f t="shared" si="6"/>
        <v>0</v>
      </c>
      <c r="N24" s="422"/>
      <c r="O24" s="409"/>
      <c r="P24" s="434">
        <f t="shared" si="7"/>
        <v>0</v>
      </c>
      <c r="Q24" s="422"/>
      <c r="R24" s="409"/>
      <c r="S24" s="434">
        <f t="shared" si="8"/>
        <v>0</v>
      </c>
      <c r="T24" s="482">
        <f t="shared" si="9"/>
        <v>0</v>
      </c>
      <c r="U24" s="660">
        <f t="shared" si="10"/>
        <v>0</v>
      </c>
      <c r="V24" s="660">
        <f t="shared" si="1"/>
        <v>0</v>
      </c>
      <c r="W24" s="213"/>
      <c r="Z24" s="59" t="s">
        <v>204</v>
      </c>
      <c r="AA24" s="56"/>
      <c r="AB24" s="514"/>
      <c r="AC24" s="536"/>
      <c r="AD24" s="525"/>
      <c r="AE24" s="514"/>
      <c r="AF24" s="536"/>
      <c r="AG24" s="525"/>
      <c r="AH24" s="514"/>
      <c r="AI24" s="586"/>
      <c r="AJ24" s="597"/>
      <c r="AK24" s="562"/>
      <c r="AL24" s="562"/>
      <c r="AM24" s="51"/>
    </row>
    <row r="25" spans="1:39" ht="18" customHeight="1">
      <c r="A25" s="211" t="s">
        <v>71</v>
      </c>
      <c r="B25" s="212">
        <f t="shared" ref="B25:R25" si="13">SUBTOTAL(9,B26:B32)</f>
        <v>0</v>
      </c>
      <c r="C25" s="408">
        <f t="shared" si="13"/>
        <v>0</v>
      </c>
      <c r="D25" s="433">
        <f t="shared" si="3"/>
        <v>0</v>
      </c>
      <c r="E25" s="421">
        <f t="shared" si="13"/>
        <v>0</v>
      </c>
      <c r="F25" s="408">
        <f t="shared" si="13"/>
        <v>0</v>
      </c>
      <c r="G25" s="433">
        <f t="shared" si="4"/>
        <v>0</v>
      </c>
      <c r="H25" s="421">
        <f t="shared" si="13"/>
        <v>0</v>
      </c>
      <c r="I25" s="408">
        <f t="shared" si="13"/>
        <v>0</v>
      </c>
      <c r="J25" s="433">
        <f t="shared" si="5"/>
        <v>0</v>
      </c>
      <c r="K25" s="421">
        <f t="shared" si="13"/>
        <v>0</v>
      </c>
      <c r="L25" s="408">
        <f t="shared" si="13"/>
        <v>0</v>
      </c>
      <c r="M25" s="433">
        <f t="shared" si="6"/>
        <v>0</v>
      </c>
      <c r="N25" s="421">
        <f t="shared" si="13"/>
        <v>0</v>
      </c>
      <c r="O25" s="408">
        <f t="shared" si="13"/>
        <v>0</v>
      </c>
      <c r="P25" s="433">
        <f t="shared" si="7"/>
        <v>0</v>
      </c>
      <c r="Q25" s="421">
        <f t="shared" si="13"/>
        <v>0</v>
      </c>
      <c r="R25" s="408">
        <f t="shared" si="13"/>
        <v>0</v>
      </c>
      <c r="S25" s="433">
        <f t="shared" si="8"/>
        <v>0</v>
      </c>
      <c r="T25" s="492">
        <f t="shared" si="9"/>
        <v>0</v>
      </c>
      <c r="U25" s="659">
        <f t="shared" si="10"/>
        <v>0</v>
      </c>
      <c r="V25" s="659">
        <f t="shared" si="1"/>
        <v>0</v>
      </c>
      <c r="W25" s="213"/>
      <c r="Z25" s="58" t="s">
        <v>71</v>
      </c>
      <c r="AA25" s="64"/>
      <c r="AB25" s="513"/>
      <c r="AC25" s="535"/>
      <c r="AD25" s="524"/>
      <c r="AE25" s="513"/>
      <c r="AF25" s="535"/>
      <c r="AG25" s="524"/>
      <c r="AH25" s="513"/>
      <c r="AI25" s="585"/>
      <c r="AJ25" s="596"/>
      <c r="AK25" s="561"/>
      <c r="AL25" s="561"/>
      <c r="AM25" s="51"/>
    </row>
    <row r="26" spans="1:39" ht="18" customHeight="1">
      <c r="A26" s="214" t="s">
        <v>205</v>
      </c>
      <c r="B26" s="215"/>
      <c r="C26" s="409"/>
      <c r="D26" s="434">
        <f t="shared" si="3"/>
        <v>0</v>
      </c>
      <c r="E26" s="422"/>
      <c r="F26" s="409"/>
      <c r="G26" s="434">
        <f t="shared" si="4"/>
        <v>0</v>
      </c>
      <c r="H26" s="422"/>
      <c r="I26" s="409"/>
      <c r="J26" s="434">
        <f t="shared" si="5"/>
        <v>0</v>
      </c>
      <c r="K26" s="422"/>
      <c r="L26" s="409"/>
      <c r="M26" s="434">
        <f t="shared" si="6"/>
        <v>0</v>
      </c>
      <c r="N26" s="422"/>
      <c r="O26" s="409"/>
      <c r="P26" s="434">
        <f t="shared" si="7"/>
        <v>0</v>
      </c>
      <c r="Q26" s="422"/>
      <c r="R26" s="409"/>
      <c r="S26" s="434">
        <f t="shared" si="8"/>
        <v>0</v>
      </c>
      <c r="T26" s="482">
        <f t="shared" si="9"/>
        <v>0</v>
      </c>
      <c r="U26" s="660">
        <f t="shared" si="10"/>
        <v>0</v>
      </c>
      <c r="V26" s="660">
        <f t="shared" si="1"/>
        <v>0</v>
      </c>
      <c r="W26" s="213"/>
      <c r="Z26" s="59" t="s">
        <v>205</v>
      </c>
      <c r="AA26" s="56"/>
      <c r="AB26" s="514"/>
      <c r="AC26" s="536"/>
      <c r="AD26" s="525"/>
      <c r="AE26" s="514"/>
      <c r="AF26" s="536"/>
      <c r="AG26" s="525"/>
      <c r="AH26" s="514"/>
      <c r="AI26" s="586"/>
      <c r="AJ26" s="597"/>
      <c r="AK26" s="562"/>
      <c r="AL26" s="562"/>
      <c r="AM26" s="51"/>
    </row>
    <row r="27" spans="1:39" ht="18" customHeight="1">
      <c r="A27" s="214" t="s">
        <v>206</v>
      </c>
      <c r="B27" s="215"/>
      <c r="C27" s="409"/>
      <c r="D27" s="434">
        <f t="shared" si="3"/>
        <v>0</v>
      </c>
      <c r="E27" s="422"/>
      <c r="F27" s="409"/>
      <c r="G27" s="434">
        <f t="shared" si="4"/>
        <v>0</v>
      </c>
      <c r="H27" s="422"/>
      <c r="I27" s="409"/>
      <c r="J27" s="434">
        <f t="shared" si="5"/>
        <v>0</v>
      </c>
      <c r="K27" s="422"/>
      <c r="L27" s="409"/>
      <c r="M27" s="434">
        <f t="shared" si="6"/>
        <v>0</v>
      </c>
      <c r="N27" s="422"/>
      <c r="O27" s="409"/>
      <c r="P27" s="434">
        <f t="shared" si="7"/>
        <v>0</v>
      </c>
      <c r="Q27" s="422"/>
      <c r="R27" s="409"/>
      <c r="S27" s="434">
        <f t="shared" si="8"/>
        <v>0</v>
      </c>
      <c r="T27" s="482">
        <f t="shared" si="9"/>
        <v>0</v>
      </c>
      <c r="U27" s="660">
        <f t="shared" si="10"/>
        <v>0</v>
      </c>
      <c r="V27" s="660">
        <f t="shared" si="1"/>
        <v>0</v>
      </c>
      <c r="W27" s="213"/>
      <c r="Z27" s="59" t="s">
        <v>206</v>
      </c>
      <c r="AA27" s="56"/>
      <c r="AB27" s="514"/>
      <c r="AC27" s="536"/>
      <c r="AD27" s="525"/>
      <c r="AE27" s="514"/>
      <c r="AF27" s="536"/>
      <c r="AG27" s="525"/>
      <c r="AH27" s="514"/>
      <c r="AI27" s="586"/>
      <c r="AJ27" s="597"/>
      <c r="AK27" s="562"/>
      <c r="AL27" s="562"/>
      <c r="AM27" s="51"/>
    </row>
    <row r="28" spans="1:39" ht="18" customHeight="1">
      <c r="A28" s="214" t="s">
        <v>207</v>
      </c>
      <c r="B28" s="215"/>
      <c r="C28" s="409"/>
      <c r="D28" s="434">
        <f t="shared" si="3"/>
        <v>0</v>
      </c>
      <c r="E28" s="422"/>
      <c r="F28" s="409"/>
      <c r="G28" s="434">
        <f t="shared" si="4"/>
        <v>0</v>
      </c>
      <c r="H28" s="422"/>
      <c r="I28" s="409"/>
      <c r="J28" s="434">
        <f t="shared" si="5"/>
        <v>0</v>
      </c>
      <c r="K28" s="422"/>
      <c r="L28" s="409"/>
      <c r="M28" s="434">
        <f t="shared" si="6"/>
        <v>0</v>
      </c>
      <c r="N28" s="422"/>
      <c r="O28" s="409"/>
      <c r="P28" s="434">
        <f t="shared" si="7"/>
        <v>0</v>
      </c>
      <c r="Q28" s="422"/>
      <c r="R28" s="409"/>
      <c r="S28" s="434">
        <f t="shared" si="8"/>
        <v>0</v>
      </c>
      <c r="T28" s="482">
        <f t="shared" si="9"/>
        <v>0</v>
      </c>
      <c r="U28" s="660">
        <f t="shared" si="10"/>
        <v>0</v>
      </c>
      <c r="V28" s="660">
        <f t="shared" si="1"/>
        <v>0</v>
      </c>
      <c r="W28" s="213"/>
      <c r="Z28" s="59" t="s">
        <v>207</v>
      </c>
      <c r="AA28" s="56"/>
      <c r="AB28" s="514"/>
      <c r="AC28" s="536"/>
      <c r="AD28" s="525"/>
      <c r="AE28" s="514"/>
      <c r="AF28" s="536"/>
      <c r="AG28" s="525"/>
      <c r="AH28" s="514"/>
      <c r="AI28" s="586"/>
      <c r="AJ28" s="597"/>
      <c r="AK28" s="562"/>
      <c r="AL28" s="562"/>
      <c r="AM28" s="51"/>
    </row>
    <row r="29" spans="1:39" ht="18" customHeight="1">
      <c r="A29" s="214" t="s">
        <v>208</v>
      </c>
      <c r="B29" s="215"/>
      <c r="C29" s="409"/>
      <c r="D29" s="434">
        <f t="shared" si="3"/>
        <v>0</v>
      </c>
      <c r="E29" s="422"/>
      <c r="F29" s="409"/>
      <c r="G29" s="434">
        <f t="shared" si="4"/>
        <v>0</v>
      </c>
      <c r="H29" s="422"/>
      <c r="I29" s="409"/>
      <c r="J29" s="434">
        <f t="shared" si="5"/>
        <v>0</v>
      </c>
      <c r="K29" s="422"/>
      <c r="L29" s="409"/>
      <c r="M29" s="434">
        <f t="shared" si="6"/>
        <v>0</v>
      </c>
      <c r="N29" s="422"/>
      <c r="O29" s="409"/>
      <c r="P29" s="434">
        <f t="shared" si="7"/>
        <v>0</v>
      </c>
      <c r="Q29" s="422"/>
      <c r="R29" s="409"/>
      <c r="S29" s="434">
        <f t="shared" si="8"/>
        <v>0</v>
      </c>
      <c r="T29" s="482">
        <f t="shared" si="9"/>
        <v>0</v>
      </c>
      <c r="U29" s="660">
        <f t="shared" si="10"/>
        <v>0</v>
      </c>
      <c r="V29" s="660">
        <f t="shared" si="1"/>
        <v>0</v>
      </c>
      <c r="W29" s="213"/>
      <c r="Z29" s="59" t="s">
        <v>208</v>
      </c>
      <c r="AA29" s="56"/>
      <c r="AB29" s="514"/>
      <c r="AC29" s="536"/>
      <c r="AD29" s="525"/>
      <c r="AE29" s="514"/>
      <c r="AF29" s="536"/>
      <c r="AG29" s="525"/>
      <c r="AH29" s="514"/>
      <c r="AI29" s="586"/>
      <c r="AJ29" s="597"/>
      <c r="AK29" s="562"/>
      <c r="AL29" s="562"/>
      <c r="AM29" s="51"/>
    </row>
    <row r="30" spans="1:39" ht="18" customHeight="1">
      <c r="A30" s="214" t="s">
        <v>209</v>
      </c>
      <c r="B30" s="215"/>
      <c r="C30" s="409"/>
      <c r="D30" s="434">
        <f t="shared" si="3"/>
        <v>0</v>
      </c>
      <c r="E30" s="422"/>
      <c r="F30" s="409"/>
      <c r="G30" s="434">
        <f t="shared" si="4"/>
        <v>0</v>
      </c>
      <c r="H30" s="422"/>
      <c r="I30" s="409"/>
      <c r="J30" s="434">
        <f t="shared" si="5"/>
        <v>0</v>
      </c>
      <c r="K30" s="422"/>
      <c r="L30" s="409"/>
      <c r="M30" s="434">
        <f t="shared" si="6"/>
        <v>0</v>
      </c>
      <c r="N30" s="422"/>
      <c r="O30" s="409"/>
      <c r="P30" s="434">
        <f t="shared" si="7"/>
        <v>0</v>
      </c>
      <c r="Q30" s="422"/>
      <c r="R30" s="409"/>
      <c r="S30" s="434">
        <f t="shared" si="8"/>
        <v>0</v>
      </c>
      <c r="T30" s="482">
        <f t="shared" si="9"/>
        <v>0</v>
      </c>
      <c r="U30" s="660">
        <f t="shared" si="10"/>
        <v>0</v>
      </c>
      <c r="V30" s="660">
        <f t="shared" si="1"/>
        <v>0</v>
      </c>
      <c r="W30" s="213"/>
      <c r="Z30" s="59" t="s">
        <v>209</v>
      </c>
      <c r="AA30" s="56"/>
      <c r="AB30" s="514"/>
      <c r="AC30" s="536"/>
      <c r="AD30" s="525"/>
      <c r="AE30" s="514"/>
      <c r="AF30" s="536"/>
      <c r="AG30" s="525"/>
      <c r="AH30" s="514"/>
      <c r="AI30" s="586"/>
      <c r="AJ30" s="597"/>
      <c r="AK30" s="562"/>
      <c r="AL30" s="562"/>
      <c r="AM30" s="51"/>
    </row>
    <row r="31" spans="1:39" ht="18" customHeight="1">
      <c r="A31" s="214" t="s">
        <v>210</v>
      </c>
      <c r="B31" s="215"/>
      <c r="C31" s="409"/>
      <c r="D31" s="434">
        <f t="shared" si="3"/>
        <v>0</v>
      </c>
      <c r="E31" s="422"/>
      <c r="F31" s="409"/>
      <c r="G31" s="434">
        <f t="shared" si="4"/>
        <v>0</v>
      </c>
      <c r="H31" s="422"/>
      <c r="I31" s="409"/>
      <c r="J31" s="434">
        <f t="shared" si="5"/>
        <v>0</v>
      </c>
      <c r="K31" s="422"/>
      <c r="L31" s="409"/>
      <c r="M31" s="434">
        <f t="shared" si="6"/>
        <v>0</v>
      </c>
      <c r="N31" s="422"/>
      <c r="O31" s="409"/>
      <c r="P31" s="434">
        <f t="shared" si="7"/>
        <v>0</v>
      </c>
      <c r="Q31" s="422"/>
      <c r="R31" s="409"/>
      <c r="S31" s="434">
        <f t="shared" si="8"/>
        <v>0</v>
      </c>
      <c r="T31" s="482">
        <f t="shared" si="9"/>
        <v>0</v>
      </c>
      <c r="U31" s="660">
        <f t="shared" si="10"/>
        <v>0</v>
      </c>
      <c r="V31" s="660">
        <f t="shared" si="1"/>
        <v>0</v>
      </c>
      <c r="W31" s="213"/>
      <c r="Z31" s="59" t="s">
        <v>210</v>
      </c>
      <c r="AA31" s="56"/>
      <c r="AB31" s="514"/>
      <c r="AC31" s="536"/>
      <c r="AD31" s="525"/>
      <c r="AE31" s="514"/>
      <c r="AF31" s="536"/>
      <c r="AG31" s="525"/>
      <c r="AH31" s="514"/>
      <c r="AI31" s="586"/>
      <c r="AJ31" s="597"/>
      <c r="AK31" s="562"/>
      <c r="AL31" s="562"/>
      <c r="AM31" s="51"/>
    </row>
    <row r="32" spans="1:39" ht="18" customHeight="1">
      <c r="A32" s="214" t="s">
        <v>211</v>
      </c>
      <c r="B32" s="216"/>
      <c r="C32" s="409"/>
      <c r="D32" s="434">
        <f t="shared" si="3"/>
        <v>0</v>
      </c>
      <c r="E32" s="422"/>
      <c r="F32" s="409"/>
      <c r="G32" s="434">
        <f t="shared" si="4"/>
        <v>0</v>
      </c>
      <c r="H32" s="422"/>
      <c r="I32" s="409"/>
      <c r="J32" s="434">
        <f t="shared" si="5"/>
        <v>0</v>
      </c>
      <c r="K32" s="422"/>
      <c r="L32" s="409"/>
      <c r="M32" s="434">
        <f t="shared" si="6"/>
        <v>0</v>
      </c>
      <c r="N32" s="422"/>
      <c r="O32" s="409"/>
      <c r="P32" s="434">
        <f t="shared" si="7"/>
        <v>0</v>
      </c>
      <c r="Q32" s="422"/>
      <c r="R32" s="409"/>
      <c r="S32" s="434">
        <f t="shared" si="8"/>
        <v>0</v>
      </c>
      <c r="T32" s="482">
        <f t="shared" si="9"/>
        <v>0</v>
      </c>
      <c r="U32" s="660">
        <f t="shared" si="10"/>
        <v>0</v>
      </c>
      <c r="V32" s="660">
        <f t="shared" si="1"/>
        <v>0</v>
      </c>
      <c r="W32" s="213"/>
      <c r="Z32" s="59" t="s">
        <v>211</v>
      </c>
      <c r="AA32" s="71"/>
      <c r="AB32" s="514"/>
      <c r="AC32" s="536"/>
      <c r="AD32" s="525"/>
      <c r="AE32" s="514"/>
      <c r="AF32" s="536"/>
      <c r="AG32" s="525"/>
      <c r="AH32" s="514"/>
      <c r="AI32" s="586"/>
      <c r="AJ32" s="597"/>
      <c r="AK32" s="562"/>
      <c r="AL32" s="562"/>
      <c r="AM32" s="51"/>
    </row>
    <row r="33" spans="1:39" ht="18" customHeight="1">
      <c r="A33" s="217" t="s">
        <v>73</v>
      </c>
      <c r="B33" s="218"/>
      <c r="C33" s="411"/>
      <c r="D33" s="436">
        <f t="shared" si="3"/>
        <v>0</v>
      </c>
      <c r="E33" s="423"/>
      <c r="F33" s="411"/>
      <c r="G33" s="436">
        <f t="shared" si="4"/>
        <v>0</v>
      </c>
      <c r="H33" s="423"/>
      <c r="I33" s="411"/>
      <c r="J33" s="436">
        <f t="shared" si="5"/>
        <v>0</v>
      </c>
      <c r="K33" s="423"/>
      <c r="L33" s="411"/>
      <c r="M33" s="436">
        <f t="shared" si="6"/>
        <v>0</v>
      </c>
      <c r="N33" s="423"/>
      <c r="O33" s="411"/>
      <c r="P33" s="436">
        <f t="shared" si="7"/>
        <v>0</v>
      </c>
      <c r="Q33" s="423"/>
      <c r="R33" s="411"/>
      <c r="S33" s="436">
        <f t="shared" si="8"/>
        <v>0</v>
      </c>
      <c r="T33" s="493">
        <f t="shared" si="9"/>
        <v>0</v>
      </c>
      <c r="U33" s="661">
        <f t="shared" si="10"/>
        <v>0</v>
      </c>
      <c r="V33" s="661">
        <f t="shared" si="1"/>
        <v>0</v>
      </c>
      <c r="W33" s="219"/>
      <c r="Z33" s="95" t="s">
        <v>73</v>
      </c>
      <c r="AA33" s="104"/>
      <c r="AB33" s="515"/>
      <c r="AC33" s="537"/>
      <c r="AD33" s="526"/>
      <c r="AE33" s="515"/>
      <c r="AF33" s="537"/>
      <c r="AG33" s="526"/>
      <c r="AH33" s="515"/>
      <c r="AI33" s="587"/>
      <c r="AJ33" s="598"/>
      <c r="AK33" s="563"/>
      <c r="AL33" s="563"/>
      <c r="AM33" s="98"/>
    </row>
    <row r="34" spans="1:39" ht="18" customHeight="1">
      <c r="A34" s="267" t="s">
        <v>212</v>
      </c>
      <c r="B34" s="268" t="str">
        <f>IFERROR(B33/B14,"")</f>
        <v/>
      </c>
      <c r="C34" s="412" t="str">
        <f t="shared" ref="C34:R34" si="14">IFERROR(C33/C14,"")</f>
        <v/>
      </c>
      <c r="D34" s="437" t="s">
        <v>160</v>
      </c>
      <c r="E34" s="424" t="str">
        <f t="shared" si="14"/>
        <v/>
      </c>
      <c r="F34" s="412" t="str">
        <f t="shared" si="14"/>
        <v/>
      </c>
      <c r="G34" s="437" t="s">
        <v>213</v>
      </c>
      <c r="H34" s="424" t="str">
        <f t="shared" si="14"/>
        <v/>
      </c>
      <c r="I34" s="412" t="str">
        <f t="shared" si="14"/>
        <v/>
      </c>
      <c r="J34" s="437" t="s">
        <v>213</v>
      </c>
      <c r="K34" s="424" t="str">
        <f t="shared" si="14"/>
        <v/>
      </c>
      <c r="L34" s="412" t="str">
        <f t="shared" si="14"/>
        <v/>
      </c>
      <c r="M34" s="437" t="s">
        <v>213</v>
      </c>
      <c r="N34" s="424" t="str">
        <f t="shared" si="14"/>
        <v/>
      </c>
      <c r="O34" s="412" t="str">
        <f>IFERROR(O33/O14,"")</f>
        <v/>
      </c>
      <c r="P34" s="437" t="s">
        <v>213</v>
      </c>
      <c r="Q34" s="424" t="str">
        <f t="shared" si="14"/>
        <v/>
      </c>
      <c r="R34" s="412" t="str">
        <f t="shared" si="14"/>
        <v/>
      </c>
      <c r="S34" s="437" t="s">
        <v>213</v>
      </c>
      <c r="T34" s="494" t="s">
        <v>214</v>
      </c>
      <c r="U34" s="662" t="s">
        <v>215</v>
      </c>
      <c r="V34" s="662" t="s">
        <v>215</v>
      </c>
      <c r="W34" s="220"/>
      <c r="Z34" s="96" t="s">
        <v>212</v>
      </c>
      <c r="AA34" s="97"/>
      <c r="AB34" s="516"/>
      <c r="AC34" s="538"/>
      <c r="AD34" s="527"/>
      <c r="AE34" s="516"/>
      <c r="AF34" s="538"/>
      <c r="AG34" s="527"/>
      <c r="AH34" s="516"/>
      <c r="AI34" s="588"/>
      <c r="AJ34" s="599"/>
      <c r="AK34" s="564"/>
      <c r="AL34" s="564"/>
      <c r="AM34" s="101"/>
    </row>
    <row r="35" spans="1:39" ht="18" customHeight="1">
      <c r="A35" s="352" t="s">
        <v>216</v>
      </c>
      <c r="B35" s="690" t="str">
        <f>IF(B33="","",IF(OR(B34&gt;B63,B33&gt;B62),"見直し",IF(B34&lt;=B63,"OK")))</f>
        <v/>
      </c>
      <c r="C35" s="353" t="str">
        <f>IF(C33="","",IF(OR(C34&gt;C63,C33&gt;C62),"見直し",IF(C34&lt;=C63,"OK")))</f>
        <v/>
      </c>
      <c r="D35" s="438" t="s">
        <v>213</v>
      </c>
      <c r="E35" s="425" t="str">
        <f>IF(E33="","",IF(OR(E34&gt;E63,E33&gt;E62),"見直し",IF(E34&lt;=E63,"OK")))</f>
        <v/>
      </c>
      <c r="F35" s="413" t="str">
        <f>IF(F33="","",IF(OR(F34&gt;F63,F33&gt;F62),"見直し",IF(F34&lt;=F63,"OK")))</f>
        <v/>
      </c>
      <c r="G35" s="438" t="s">
        <v>213</v>
      </c>
      <c r="H35" s="425" t="str">
        <f>IF(H33="","",IF(OR(H34&gt;H63,H33&gt;H62),"見直し",IF(H34&lt;=H63,"OK")))</f>
        <v/>
      </c>
      <c r="I35" s="413" t="str">
        <f>IF(I33="","",IF(OR(I34&gt;I63,I33&gt;I62),"見直し",IF(I34&lt;=I63,"OK")))</f>
        <v/>
      </c>
      <c r="J35" s="479" t="s">
        <v>213</v>
      </c>
      <c r="K35" s="425" t="str">
        <f>IF(K33="","",IF(OR(K34&gt;K63,K33&gt;K62),"見直し",IF(K34&lt;=K63,"OK")))</f>
        <v/>
      </c>
      <c r="L35" s="413" t="str">
        <f>IF(L33="","",IF(OR(L34&gt;L63,L33&gt;L62),"見直し",IF(L34&lt;=L63,"OK")))</f>
        <v/>
      </c>
      <c r="M35" s="479" t="s">
        <v>213</v>
      </c>
      <c r="N35" s="425" t="str">
        <f>IF(N33="","",IF(OR(N34&gt;N63,N33&gt;N62),"見直し",IF(N34&lt;=N63,"OK")))</f>
        <v/>
      </c>
      <c r="O35" s="413" t="str">
        <f>IF(O33="","",IF(OR(O34&gt;O63,O33&gt;O62),"見直し",IF(O34&lt;=O63,"OK")))</f>
        <v/>
      </c>
      <c r="P35" s="479" t="s">
        <v>213</v>
      </c>
      <c r="Q35" s="425" t="str">
        <f>IF(Q33="","",IF(OR(Q34&gt;Q63,Q33&gt;Q62),"見直し",IF(Q34&lt;=Q63,"OK")))</f>
        <v/>
      </c>
      <c r="R35" s="413" t="str">
        <f>IF(R33="","",IF(OR(R34&gt;R63,R33&gt;R62),"見直し",IF(R34&lt;=R63,"OK")))</f>
        <v/>
      </c>
      <c r="S35" s="479" t="s">
        <v>213</v>
      </c>
      <c r="T35" s="425" t="s">
        <v>214</v>
      </c>
      <c r="U35" s="353" t="s">
        <v>215</v>
      </c>
      <c r="V35" s="353" t="s">
        <v>215</v>
      </c>
      <c r="W35" s="243"/>
      <c r="Z35" s="352" t="s">
        <v>216</v>
      </c>
      <c r="AA35" s="371"/>
      <c r="AB35" s="517"/>
      <c r="AC35" s="539"/>
      <c r="AD35" s="528"/>
      <c r="AE35" s="517"/>
      <c r="AF35" s="539"/>
      <c r="AG35" s="528"/>
      <c r="AH35" s="517"/>
      <c r="AI35" s="589"/>
      <c r="AJ35" s="600"/>
      <c r="AK35" s="565"/>
      <c r="AL35" s="565"/>
      <c r="AM35" s="93"/>
    </row>
    <row r="36" spans="1:39" ht="18" customHeight="1">
      <c r="A36" s="217" t="str">
        <f>IF($B$4="有","一般管理費","")</f>
        <v/>
      </c>
      <c r="B36" s="221"/>
      <c r="C36" s="414"/>
      <c r="D36" s="439">
        <f t="shared" ref="D36" si="15">SUM(B36:C36)</f>
        <v>0</v>
      </c>
      <c r="E36" s="426"/>
      <c r="F36" s="414"/>
      <c r="G36" s="439">
        <f t="shared" ref="G36" si="16">SUM(E36:F36)</f>
        <v>0</v>
      </c>
      <c r="H36" s="426"/>
      <c r="I36" s="414"/>
      <c r="J36" s="439">
        <f t="shared" ref="J36" si="17">SUM(H36:I36)</f>
        <v>0</v>
      </c>
      <c r="K36" s="426"/>
      <c r="L36" s="414"/>
      <c r="M36" s="439">
        <f t="shared" ref="M36" si="18">SUM(K36:L36)</f>
        <v>0</v>
      </c>
      <c r="N36" s="426"/>
      <c r="O36" s="414"/>
      <c r="P36" s="439">
        <f t="shared" ref="P36" si="19">SUM(N36:O36)</f>
        <v>0</v>
      </c>
      <c r="Q36" s="426"/>
      <c r="R36" s="414"/>
      <c r="S36" s="439">
        <f t="shared" ref="S36" si="20">SUM(Q36:R36)</f>
        <v>0</v>
      </c>
      <c r="T36" s="493">
        <f t="shared" ref="T36:T40" si="21">SUMIFS($B36:$S36,$B$13:$S$13,"小計")</f>
        <v>0</v>
      </c>
      <c r="U36" s="661">
        <f t="shared" ref="U36" si="22">SUMIFS($B36:$S36,$B$13:$S$13,$U$13)</f>
        <v>0</v>
      </c>
      <c r="V36" s="661">
        <f>SUMIFS($B36:$S36,$B$13:$S$13,$V$13)</f>
        <v>0</v>
      </c>
      <c r="W36" s="219"/>
      <c r="Z36" s="95" t="s">
        <v>217</v>
      </c>
      <c r="AA36" s="103"/>
      <c r="AB36" s="518"/>
      <c r="AC36" s="540"/>
      <c r="AD36" s="529"/>
      <c r="AE36" s="518"/>
      <c r="AF36" s="540"/>
      <c r="AG36" s="529"/>
      <c r="AH36" s="518"/>
      <c r="AI36" s="590"/>
      <c r="AJ36" s="598"/>
      <c r="AK36" s="563"/>
      <c r="AL36" s="563"/>
      <c r="AM36" s="98"/>
    </row>
    <row r="37" spans="1:39" ht="18" customHeight="1">
      <c r="A37" s="222" t="str">
        <f>IF($B$4="有","一般管理費割合","")</f>
        <v/>
      </c>
      <c r="B37" s="223" t="str">
        <f t="shared" ref="B37:R37" si="23">IF($A$36="","",IFERROR(B36/B14,""))</f>
        <v/>
      </c>
      <c r="C37" s="415" t="str">
        <f t="shared" si="23"/>
        <v/>
      </c>
      <c r="D37" s="500" t="s">
        <v>213</v>
      </c>
      <c r="E37" s="427" t="str">
        <f t="shared" si="23"/>
        <v/>
      </c>
      <c r="F37" s="415" t="str">
        <f t="shared" si="23"/>
        <v/>
      </c>
      <c r="G37" s="500" t="s">
        <v>213</v>
      </c>
      <c r="H37" s="427" t="str">
        <f t="shared" si="23"/>
        <v/>
      </c>
      <c r="I37" s="415" t="str">
        <f t="shared" si="23"/>
        <v/>
      </c>
      <c r="J37" s="500" t="s">
        <v>213</v>
      </c>
      <c r="K37" s="427" t="str">
        <f t="shared" si="23"/>
        <v/>
      </c>
      <c r="L37" s="415" t="str">
        <f t="shared" si="23"/>
        <v/>
      </c>
      <c r="M37" s="500" t="s">
        <v>213</v>
      </c>
      <c r="N37" s="427" t="str">
        <f t="shared" si="23"/>
        <v/>
      </c>
      <c r="O37" s="415" t="str">
        <f t="shared" si="23"/>
        <v/>
      </c>
      <c r="P37" s="500" t="s">
        <v>213</v>
      </c>
      <c r="Q37" s="427" t="str">
        <f t="shared" si="23"/>
        <v/>
      </c>
      <c r="R37" s="415" t="str">
        <f t="shared" si="23"/>
        <v/>
      </c>
      <c r="S37" s="500" t="s">
        <v>213</v>
      </c>
      <c r="T37" s="495" t="s">
        <v>214</v>
      </c>
      <c r="U37" s="663" t="s">
        <v>215</v>
      </c>
      <c r="V37" s="663" t="s">
        <v>215</v>
      </c>
      <c r="W37" s="224"/>
      <c r="Z37" s="99" t="s">
        <v>218</v>
      </c>
      <c r="AA37" s="100"/>
      <c r="AB37" s="519"/>
      <c r="AC37" s="541"/>
      <c r="AD37" s="530"/>
      <c r="AE37" s="519"/>
      <c r="AF37" s="541"/>
      <c r="AG37" s="530"/>
      <c r="AH37" s="519"/>
      <c r="AI37" s="591"/>
      <c r="AJ37" s="601"/>
      <c r="AK37" s="566"/>
      <c r="AL37" s="566"/>
      <c r="AM37" s="55"/>
    </row>
    <row r="38" spans="1:39" ht="18" customHeight="1">
      <c r="A38" s="363" t="s">
        <v>219</v>
      </c>
      <c r="B38" s="364">
        <f>SUBTOTAL(9,B14:B33,B36)</f>
        <v>0</v>
      </c>
      <c r="C38" s="416">
        <f t="shared" ref="C38:R38" si="24">SUBTOTAL(9,C14:C33,C36)</f>
        <v>0</v>
      </c>
      <c r="D38" s="440">
        <f t="shared" ref="D38:D40" si="25">SUM(B38:C38)</f>
        <v>0</v>
      </c>
      <c r="E38" s="428">
        <f t="shared" si="24"/>
        <v>0</v>
      </c>
      <c r="F38" s="416">
        <f t="shared" si="24"/>
        <v>0</v>
      </c>
      <c r="G38" s="440">
        <f t="shared" ref="G38:G40" si="26">SUM(E38:F38)</f>
        <v>0</v>
      </c>
      <c r="H38" s="428">
        <f t="shared" si="24"/>
        <v>0</v>
      </c>
      <c r="I38" s="416">
        <f>SUBTOTAL(9,I14:I33,I36)</f>
        <v>0</v>
      </c>
      <c r="J38" s="440">
        <f t="shared" ref="J38:J40" si="27">SUM(H38:I38)</f>
        <v>0</v>
      </c>
      <c r="K38" s="428">
        <f t="shared" si="24"/>
        <v>0</v>
      </c>
      <c r="L38" s="416">
        <f t="shared" si="24"/>
        <v>0</v>
      </c>
      <c r="M38" s="440">
        <f t="shared" ref="M38:M40" si="28">SUM(K38:L38)</f>
        <v>0</v>
      </c>
      <c r="N38" s="428">
        <f>SUBTOTAL(9,N14:N33,N36)</f>
        <v>0</v>
      </c>
      <c r="O38" s="416">
        <f t="shared" si="24"/>
        <v>0</v>
      </c>
      <c r="P38" s="440">
        <f t="shared" ref="P38:P40" si="29">SUM(N38:O38)</f>
        <v>0</v>
      </c>
      <c r="Q38" s="428">
        <f t="shared" si="24"/>
        <v>0</v>
      </c>
      <c r="R38" s="416">
        <f t="shared" si="24"/>
        <v>0</v>
      </c>
      <c r="S38" s="440">
        <f t="shared" ref="S38:S40" si="30">SUM(Q38:R38)</f>
        <v>0</v>
      </c>
      <c r="T38" s="496">
        <f t="shared" si="21"/>
        <v>0</v>
      </c>
      <c r="U38" s="664">
        <f t="shared" ref="U38:U42" si="31">SUMIFS($B38:$S38,$B$13:$S$13,$U$13)</f>
        <v>0</v>
      </c>
      <c r="V38" s="664">
        <f>SUMIFS($B38:$S38,$B$13:$S$13,$V$13)</f>
        <v>0</v>
      </c>
      <c r="W38" s="225"/>
      <c r="Z38" s="61" t="s">
        <v>219</v>
      </c>
      <c r="AA38" s="65"/>
      <c r="AB38" s="520"/>
      <c r="AC38" s="542"/>
      <c r="AD38" s="531"/>
      <c r="AE38" s="520"/>
      <c r="AF38" s="542"/>
      <c r="AG38" s="531"/>
      <c r="AH38" s="520"/>
      <c r="AI38" s="592"/>
      <c r="AJ38" s="602"/>
      <c r="AK38" s="567"/>
      <c r="AL38" s="567"/>
      <c r="AM38" s="53"/>
    </row>
    <row r="39" spans="1:39" s="359" customFormat="1" ht="18" customHeight="1">
      <c r="A39" s="372" t="s">
        <v>220</v>
      </c>
      <c r="B39" s="229"/>
      <c r="C39" s="417"/>
      <c r="D39" s="441">
        <f t="shared" si="25"/>
        <v>0</v>
      </c>
      <c r="E39" s="429"/>
      <c r="F39" s="417"/>
      <c r="G39" s="441">
        <f t="shared" si="26"/>
        <v>0</v>
      </c>
      <c r="H39" s="429"/>
      <c r="I39" s="417"/>
      <c r="J39" s="441">
        <f t="shared" si="27"/>
        <v>0</v>
      </c>
      <c r="K39" s="429"/>
      <c r="L39" s="417"/>
      <c r="M39" s="441">
        <f t="shared" si="28"/>
        <v>0</v>
      </c>
      <c r="N39" s="429"/>
      <c r="O39" s="417"/>
      <c r="P39" s="441">
        <f t="shared" si="29"/>
        <v>0</v>
      </c>
      <c r="Q39" s="429"/>
      <c r="R39" s="417"/>
      <c r="S39" s="441">
        <f t="shared" si="30"/>
        <v>0</v>
      </c>
      <c r="T39" s="373">
        <f t="shared" si="21"/>
        <v>0</v>
      </c>
      <c r="U39" s="665">
        <f t="shared" si="31"/>
        <v>0</v>
      </c>
      <c r="V39" s="665">
        <f>SUMIFS($B39:$S39,$B$13:$S$13,$V$13)</f>
        <v>0</v>
      </c>
      <c r="W39" s="358"/>
      <c r="Z39" s="374" t="s">
        <v>220</v>
      </c>
      <c r="AA39" s="377"/>
      <c r="AB39" s="521"/>
      <c r="AC39" s="543"/>
      <c r="AD39" s="532"/>
      <c r="AE39" s="521"/>
      <c r="AF39" s="543"/>
      <c r="AG39" s="532"/>
      <c r="AH39" s="521"/>
      <c r="AI39" s="593"/>
      <c r="AJ39" s="603"/>
      <c r="AK39" s="545"/>
      <c r="AL39" s="545"/>
      <c r="AM39" s="360"/>
    </row>
    <row r="40" spans="1:39" s="2" customFormat="1" ht="18" customHeight="1" thickBot="1">
      <c r="A40" s="365" t="s">
        <v>221</v>
      </c>
      <c r="B40" s="366">
        <f t="shared" ref="B40" si="32">B38-B39</f>
        <v>0</v>
      </c>
      <c r="C40" s="418">
        <f t="shared" ref="C40:R40" si="33">C38-C39</f>
        <v>0</v>
      </c>
      <c r="D40" s="442">
        <f t="shared" si="25"/>
        <v>0</v>
      </c>
      <c r="E40" s="430">
        <f t="shared" si="33"/>
        <v>0</v>
      </c>
      <c r="F40" s="418">
        <f t="shared" si="33"/>
        <v>0</v>
      </c>
      <c r="G40" s="442">
        <f t="shared" si="26"/>
        <v>0</v>
      </c>
      <c r="H40" s="430">
        <f t="shared" si="33"/>
        <v>0</v>
      </c>
      <c r="I40" s="418">
        <f t="shared" si="33"/>
        <v>0</v>
      </c>
      <c r="J40" s="442">
        <f t="shared" si="27"/>
        <v>0</v>
      </c>
      <c r="K40" s="430">
        <f t="shared" si="33"/>
        <v>0</v>
      </c>
      <c r="L40" s="418">
        <f t="shared" si="33"/>
        <v>0</v>
      </c>
      <c r="M40" s="442">
        <f t="shared" si="28"/>
        <v>0</v>
      </c>
      <c r="N40" s="430">
        <f t="shared" si="33"/>
        <v>0</v>
      </c>
      <c r="O40" s="418">
        <f t="shared" si="33"/>
        <v>0</v>
      </c>
      <c r="P40" s="442">
        <f t="shared" si="29"/>
        <v>0</v>
      </c>
      <c r="Q40" s="430">
        <f t="shared" si="33"/>
        <v>0</v>
      </c>
      <c r="R40" s="418">
        <f t="shared" si="33"/>
        <v>0</v>
      </c>
      <c r="S40" s="442">
        <f t="shared" si="30"/>
        <v>0</v>
      </c>
      <c r="T40" s="497">
        <f t="shared" si="21"/>
        <v>0</v>
      </c>
      <c r="U40" s="666">
        <f t="shared" si="31"/>
        <v>0</v>
      </c>
      <c r="V40" s="666">
        <f>SUMIFS($B40:$S40,$B$13:$S$13,$V$13)</f>
        <v>0</v>
      </c>
      <c r="W40" s="226"/>
      <c r="Z40" s="192" t="s">
        <v>221</v>
      </c>
      <c r="AA40" s="193"/>
      <c r="AB40" s="522"/>
      <c r="AC40" s="544"/>
      <c r="AD40" s="533"/>
      <c r="AE40" s="522"/>
      <c r="AF40" s="544"/>
      <c r="AG40" s="533"/>
      <c r="AH40" s="522"/>
      <c r="AI40" s="594"/>
      <c r="AJ40" s="604"/>
      <c r="AK40" s="568"/>
      <c r="AL40" s="568"/>
      <c r="AM40" s="54"/>
    </row>
    <row r="41" spans="1:39" ht="12.5" thickBot="1">
      <c r="A41" s="227"/>
      <c r="B41" s="227"/>
      <c r="C41" s="227"/>
      <c r="D41" s="227"/>
      <c r="E41" s="227"/>
      <c r="F41" s="227"/>
      <c r="G41" s="227"/>
      <c r="H41" s="227"/>
      <c r="I41" s="227"/>
      <c r="J41" s="227"/>
      <c r="K41" s="227"/>
      <c r="L41" s="227"/>
      <c r="M41" s="227"/>
      <c r="N41" s="227"/>
      <c r="O41" s="227"/>
      <c r="P41" s="227"/>
      <c r="Q41" s="227"/>
      <c r="R41" s="227"/>
      <c r="S41" s="227"/>
      <c r="T41" s="678"/>
      <c r="U41" s="228"/>
      <c r="V41" s="228"/>
      <c r="W41" s="227"/>
    </row>
    <row r="42" spans="1:39" s="2" customFormat="1" ht="36.5" thickBot="1">
      <c r="A42" s="253" t="s">
        <v>222</v>
      </c>
      <c r="B42" s="229"/>
      <c r="C42" s="417"/>
      <c r="D42" s="501">
        <f>SUBTOTAL(9,B42:C42)</f>
        <v>0</v>
      </c>
      <c r="E42" s="429"/>
      <c r="F42" s="417"/>
      <c r="G42" s="501">
        <f>SUBTOTAL(9,E42:F42)</f>
        <v>0</v>
      </c>
      <c r="H42" s="429"/>
      <c r="I42" s="229"/>
      <c r="J42" s="501">
        <f>SUBTOTAL(9,H42:I42)</f>
        <v>0</v>
      </c>
      <c r="K42" s="229"/>
      <c r="L42" s="229"/>
      <c r="M42" s="501">
        <f>SUBTOTAL(9,K42:L42)</f>
        <v>0</v>
      </c>
      <c r="N42" s="229"/>
      <c r="O42" s="229"/>
      <c r="P42" s="501">
        <f>SUBTOTAL(9,N42:O42)</f>
        <v>0</v>
      </c>
      <c r="Q42" s="229"/>
      <c r="R42" s="229"/>
      <c r="S42" s="501">
        <f>SUBTOTAL(9,Q42:R42)</f>
        <v>0</v>
      </c>
      <c r="T42" s="229">
        <f>SUBTOTAL(9,B42:S42)</f>
        <v>0</v>
      </c>
      <c r="U42" s="229">
        <f t="shared" si="31"/>
        <v>0</v>
      </c>
      <c r="V42" s="229">
        <f>SUMIFS($B42:$S42,$B$13:$S$13,$V$13)</f>
        <v>0</v>
      </c>
      <c r="W42" s="254"/>
      <c r="Z42" s="255" t="s">
        <v>223</v>
      </c>
      <c r="AA42" s="131"/>
      <c r="AB42" s="545"/>
      <c r="AC42" s="547"/>
      <c r="AD42" s="548"/>
      <c r="AE42" s="545"/>
      <c r="AF42" s="547"/>
      <c r="AG42" s="548"/>
      <c r="AH42" s="545"/>
      <c r="AI42" s="547"/>
      <c r="AJ42" s="546"/>
      <c r="AK42" s="546"/>
      <c r="AL42" s="546"/>
      <c r="AM42" s="256"/>
    </row>
    <row r="44" spans="1:39" ht="12.5" thickBot="1">
      <c r="A44" s="227" t="s">
        <v>224</v>
      </c>
      <c r="Z44" s="227" t="s">
        <v>224</v>
      </c>
    </row>
    <row r="45" spans="1:39" s="2" customFormat="1" ht="35.25" customHeight="1">
      <c r="A45" s="362" t="s">
        <v>225</v>
      </c>
      <c r="B45" s="262" t="str">
        <f t="shared" ref="B45" si="34">IF($B$6="無",B66-B92,"")</f>
        <v/>
      </c>
      <c r="C45" s="502" t="str">
        <f>IF($B$6="無",C66-C92,"")</f>
        <v/>
      </c>
      <c r="D45" s="505">
        <f t="shared" ref="D45:D47" si="35">SUBTOTAL(9,B45:C45)</f>
        <v>0</v>
      </c>
      <c r="E45" s="443" t="str">
        <f>IF($B$6="無",E66-E92,"")</f>
        <v/>
      </c>
      <c r="F45" s="262" t="str">
        <f>IF($B$6="無",F66-F92,"")</f>
        <v/>
      </c>
      <c r="G45" s="505">
        <f t="shared" ref="G45:G47" si="36">SUBTOTAL(9,E45:F45)</f>
        <v>0</v>
      </c>
      <c r="H45" s="262" t="str">
        <f>IF($B$6="無",H66-H92,"")</f>
        <v/>
      </c>
      <c r="I45" s="262" t="str">
        <f>IF($B$6="無",I66-I92,"")</f>
        <v/>
      </c>
      <c r="J45" s="505">
        <f t="shared" ref="J45:J47" si="37">SUBTOTAL(9,H45:I45)</f>
        <v>0</v>
      </c>
      <c r="K45" s="262" t="str">
        <f t="shared" ref="K45:R45" si="38">IF($B$6="無",K66-K92,"")</f>
        <v/>
      </c>
      <c r="L45" s="262" t="str">
        <f t="shared" si="38"/>
        <v/>
      </c>
      <c r="M45" s="505">
        <f t="shared" ref="M45:M47" si="39">SUBTOTAL(9,K45:L45)</f>
        <v>0</v>
      </c>
      <c r="N45" s="262" t="str">
        <f t="shared" si="38"/>
        <v/>
      </c>
      <c r="O45" s="262" t="str">
        <f t="shared" si="38"/>
        <v/>
      </c>
      <c r="P45" s="505">
        <f t="shared" ref="P45:P47" si="40">SUBTOTAL(9,N45:O45)</f>
        <v>0</v>
      </c>
      <c r="Q45" s="262" t="str">
        <f t="shared" si="38"/>
        <v/>
      </c>
      <c r="R45" s="262" t="str">
        <f t="shared" si="38"/>
        <v/>
      </c>
      <c r="S45" s="505">
        <f t="shared" ref="S45:S47" si="41">SUBTOTAL(9,Q45:R45)</f>
        <v>0</v>
      </c>
      <c r="T45" s="443">
        <f>SUBTOTAL(9,B45:S45)</f>
        <v>0</v>
      </c>
      <c r="U45" s="443">
        <f t="shared" ref="U45:U47" si="42">SUMIFS($B45:$S45,$B$13:$S$13,$U$13)</f>
        <v>0</v>
      </c>
      <c r="V45" s="443">
        <f>SUMIFS($B45:$S45,$B$13:$S$13,$V$13)</f>
        <v>0</v>
      </c>
      <c r="W45" s="254"/>
      <c r="Z45" s="253" t="s">
        <v>225</v>
      </c>
      <c r="AA45" s="261"/>
      <c r="AB45" s="549"/>
      <c r="AC45" s="550"/>
      <c r="AD45" s="546"/>
      <c r="AE45" s="549"/>
      <c r="AF45" s="550"/>
      <c r="AG45" s="546"/>
      <c r="AH45" s="549"/>
      <c r="AI45" s="550"/>
      <c r="AJ45" s="546"/>
      <c r="AK45" s="546"/>
      <c r="AL45" s="546"/>
      <c r="AM45" s="256"/>
    </row>
    <row r="46" spans="1:39" s="2" customFormat="1" ht="35.25" customHeight="1">
      <c r="A46" s="263" t="s">
        <v>226</v>
      </c>
      <c r="B46" s="264" t="str">
        <f t="shared" ref="B46" si="43">IF(AND($B$6="無",B42&lt;=+B40),B40-B42,"")</f>
        <v/>
      </c>
      <c r="C46" s="503" t="str">
        <f t="shared" ref="C46:R46" si="44">IF(AND($B$6="無",C42&lt;=+C40),C40-C42,"")</f>
        <v/>
      </c>
      <c r="D46" s="506">
        <f t="shared" si="35"/>
        <v>0</v>
      </c>
      <c r="E46" s="504" t="str">
        <f t="shared" si="44"/>
        <v/>
      </c>
      <c r="F46" s="264" t="str">
        <f t="shared" si="44"/>
        <v/>
      </c>
      <c r="G46" s="506">
        <f t="shared" si="36"/>
        <v>0</v>
      </c>
      <c r="H46" s="264" t="str">
        <f t="shared" si="44"/>
        <v/>
      </c>
      <c r="I46" s="264" t="str">
        <f t="shared" si="44"/>
        <v/>
      </c>
      <c r="J46" s="506">
        <f t="shared" si="37"/>
        <v>0</v>
      </c>
      <c r="K46" s="264" t="str">
        <f t="shared" si="44"/>
        <v/>
      </c>
      <c r="L46" s="264" t="str">
        <f t="shared" si="44"/>
        <v/>
      </c>
      <c r="M46" s="506">
        <f t="shared" si="39"/>
        <v>0</v>
      </c>
      <c r="N46" s="264" t="str">
        <f t="shared" si="44"/>
        <v/>
      </c>
      <c r="O46" s="264" t="str">
        <f t="shared" si="44"/>
        <v/>
      </c>
      <c r="P46" s="506">
        <f t="shared" si="40"/>
        <v>0</v>
      </c>
      <c r="Q46" s="264" t="str">
        <f t="shared" si="44"/>
        <v/>
      </c>
      <c r="R46" s="264" t="str">
        <f t="shared" si="44"/>
        <v/>
      </c>
      <c r="S46" s="506">
        <f t="shared" si="41"/>
        <v>0</v>
      </c>
      <c r="T46" s="443">
        <f>SUBTOTAL(9,B46:S46)</f>
        <v>0</v>
      </c>
      <c r="U46" s="443">
        <f t="shared" si="42"/>
        <v>0</v>
      </c>
      <c r="V46" s="443">
        <f t="shared" ref="V46:V47" si="45">SUMIFS($B46:$S46,$B$13:$S$13,$V$13)</f>
        <v>0</v>
      </c>
      <c r="W46" s="254"/>
      <c r="Z46" s="253" t="s">
        <v>226</v>
      </c>
      <c r="AA46" s="261"/>
      <c r="AB46" s="549"/>
      <c r="AC46" s="551"/>
      <c r="AD46" s="546"/>
      <c r="AE46" s="549"/>
      <c r="AF46" s="551"/>
      <c r="AG46" s="546"/>
      <c r="AH46" s="549"/>
      <c r="AI46" s="551"/>
      <c r="AJ46" s="546"/>
      <c r="AK46" s="546"/>
      <c r="AL46" s="546"/>
      <c r="AM46" s="256"/>
    </row>
    <row r="47" spans="1:39" s="2" customFormat="1" ht="35.25" customHeight="1" thickBot="1">
      <c r="A47" s="263" t="s">
        <v>227</v>
      </c>
      <c r="B47" s="264" t="str">
        <f>IF(AND($B$6="無",B42&gt;=+B40),B42-B40-B92,"")</f>
        <v/>
      </c>
      <c r="C47" s="503" t="str">
        <f>IF(AND($B$6="無",C42&gt;=+C40),C42-C40-C92,"")</f>
        <v/>
      </c>
      <c r="D47" s="507">
        <f t="shared" si="35"/>
        <v>0</v>
      </c>
      <c r="E47" s="504" t="str">
        <f>IF(AND($B$6="無",E42&gt;=+E40),E42-E40-E92,"")</f>
        <v/>
      </c>
      <c r="F47" s="264" t="str">
        <f>IF(AND($B$6="無",F42&gt;=+F40),F42-F40-F92,"")</f>
        <v/>
      </c>
      <c r="G47" s="507">
        <f t="shared" si="36"/>
        <v>0</v>
      </c>
      <c r="H47" s="264" t="str">
        <f>IF(AND($B$6="無",H42&gt;=+H40),H42-H40-H92,"")</f>
        <v/>
      </c>
      <c r="I47" s="264" t="str">
        <f>IF(AND($B$6="無",I42&gt;=+I40),I42-I40-I92,"")</f>
        <v/>
      </c>
      <c r="J47" s="507">
        <f t="shared" si="37"/>
        <v>0</v>
      </c>
      <c r="K47" s="264" t="str">
        <f t="shared" ref="K47:R47" si="46">IF(AND($B$6="無",K42&gt;=+K40),K42-K40-K92,"")</f>
        <v/>
      </c>
      <c r="L47" s="264" t="str">
        <f t="shared" si="46"/>
        <v/>
      </c>
      <c r="M47" s="507">
        <f t="shared" si="39"/>
        <v>0</v>
      </c>
      <c r="N47" s="264" t="str">
        <f t="shared" si="46"/>
        <v/>
      </c>
      <c r="O47" s="264" t="str">
        <f t="shared" si="46"/>
        <v/>
      </c>
      <c r="P47" s="507">
        <f t="shared" si="40"/>
        <v>0</v>
      </c>
      <c r="Q47" s="264" t="str">
        <f t="shared" si="46"/>
        <v/>
      </c>
      <c r="R47" s="264" t="str">
        <f t="shared" si="46"/>
        <v/>
      </c>
      <c r="S47" s="507">
        <f t="shared" si="41"/>
        <v>0</v>
      </c>
      <c r="T47" s="443">
        <f>SUBTOTAL(9,B47:S47)</f>
        <v>0</v>
      </c>
      <c r="U47" s="443">
        <f t="shared" si="42"/>
        <v>0</v>
      </c>
      <c r="V47" s="443">
        <f t="shared" si="45"/>
        <v>0</v>
      </c>
      <c r="W47" s="254"/>
      <c r="Z47" s="253" t="s">
        <v>227</v>
      </c>
      <c r="AA47" s="261"/>
      <c r="AB47" s="549"/>
      <c r="AC47" s="552"/>
      <c r="AD47" s="546"/>
      <c r="AE47" s="549"/>
      <c r="AF47" s="552"/>
      <c r="AG47" s="546"/>
      <c r="AH47" s="549"/>
      <c r="AI47" s="552"/>
      <c r="AJ47" s="546"/>
      <c r="AK47" s="546"/>
      <c r="AL47" s="546"/>
      <c r="AM47" s="256"/>
    </row>
    <row r="49" spans="1:39" ht="12.5" thickBot="1">
      <c r="A49" s="227" t="s">
        <v>228</v>
      </c>
      <c r="Z49" s="227" t="s">
        <v>228</v>
      </c>
    </row>
    <row r="50" spans="1:39" s="2" customFormat="1" ht="35.25" customHeight="1">
      <c r="A50" s="253" t="s">
        <v>229</v>
      </c>
      <c r="B50" s="229"/>
      <c r="C50" s="417"/>
      <c r="D50" s="508">
        <f t="shared" ref="D50:D52" si="47">SUBTOTAL(9,B50:C50)</f>
        <v>0</v>
      </c>
      <c r="E50" s="429"/>
      <c r="F50" s="417"/>
      <c r="G50" s="508">
        <f t="shared" ref="G50:G52" si="48">SUBTOTAL(9,E50:F50)</f>
        <v>0</v>
      </c>
      <c r="H50" s="429"/>
      <c r="I50" s="417"/>
      <c r="J50" s="508">
        <f t="shared" ref="J50:J52" si="49">SUBTOTAL(9,H50:I50)</f>
        <v>0</v>
      </c>
      <c r="K50" s="429"/>
      <c r="L50" s="417"/>
      <c r="M50" s="508">
        <f t="shared" ref="M50:M52" si="50">SUBTOTAL(9,K50:L50)</f>
        <v>0</v>
      </c>
      <c r="N50" s="429"/>
      <c r="O50" s="417"/>
      <c r="P50" s="508">
        <f t="shared" ref="P50:P52" si="51">SUBTOTAL(9,N50:O50)</f>
        <v>0</v>
      </c>
      <c r="Q50" s="429"/>
      <c r="R50" s="417"/>
      <c r="S50" s="508">
        <f t="shared" ref="S50:S52" si="52">SUBTOTAL(9,Q50:R50)</f>
        <v>0</v>
      </c>
      <c r="T50" s="504">
        <f t="shared" ref="T50:T52" si="53">SUBTOTAL(9,B50:S50)</f>
        <v>0</v>
      </c>
      <c r="U50" s="504">
        <f t="shared" ref="U50:U52" si="54">SUMIFS($B50:$S50,$B$13:$S$13,$U$13)</f>
        <v>0</v>
      </c>
      <c r="V50" s="504">
        <f t="shared" ref="V50:V52" si="55">SUMIFS($B50:$S50,$B$13:$S$13,$V$13)</f>
        <v>0</v>
      </c>
      <c r="W50" s="254"/>
      <c r="Z50" s="253" t="s">
        <v>229</v>
      </c>
      <c r="AA50" s="131"/>
      <c r="AB50" s="545"/>
      <c r="AC50" s="555"/>
      <c r="AD50" s="548"/>
      <c r="AE50" s="545"/>
      <c r="AF50" s="555"/>
      <c r="AG50" s="548"/>
      <c r="AH50" s="545"/>
      <c r="AI50" s="555"/>
      <c r="AJ50" s="554"/>
      <c r="AK50" s="569"/>
      <c r="AL50" s="569"/>
      <c r="AM50" s="130"/>
    </row>
    <row r="51" spans="1:39" s="2" customFormat="1" ht="35.25" customHeight="1">
      <c r="A51" s="263" t="s">
        <v>225</v>
      </c>
      <c r="B51" s="262">
        <f>IF(AND($B$6="有",B42&lt;&gt;0),B42-B50-B92,IF($B$6="無","",B66-B50))</f>
        <v>0</v>
      </c>
      <c r="C51" s="502">
        <f t="shared" ref="C51:R51" si="56">IF(AND($B$6="有",C42&lt;&gt;0),C42-C50-C92,IF($B$6="無","",C66-C50))</f>
        <v>0</v>
      </c>
      <c r="D51" s="509">
        <f t="shared" si="47"/>
        <v>0</v>
      </c>
      <c r="E51" s="443">
        <f t="shared" si="56"/>
        <v>0</v>
      </c>
      <c r="F51" s="502">
        <f t="shared" si="56"/>
        <v>0</v>
      </c>
      <c r="G51" s="509">
        <f t="shared" si="48"/>
        <v>0</v>
      </c>
      <c r="H51" s="443">
        <f t="shared" si="56"/>
        <v>0</v>
      </c>
      <c r="I51" s="502">
        <f t="shared" si="56"/>
        <v>0</v>
      </c>
      <c r="J51" s="509">
        <f t="shared" si="49"/>
        <v>0</v>
      </c>
      <c r="K51" s="443">
        <f t="shared" si="56"/>
        <v>0</v>
      </c>
      <c r="L51" s="502">
        <f t="shared" si="56"/>
        <v>0</v>
      </c>
      <c r="M51" s="509">
        <f t="shared" si="50"/>
        <v>0</v>
      </c>
      <c r="N51" s="443">
        <f t="shared" si="56"/>
        <v>0</v>
      </c>
      <c r="O51" s="502">
        <f t="shared" si="56"/>
        <v>0</v>
      </c>
      <c r="P51" s="509">
        <f t="shared" si="51"/>
        <v>0</v>
      </c>
      <c r="Q51" s="443">
        <f t="shared" si="56"/>
        <v>0</v>
      </c>
      <c r="R51" s="502">
        <f t="shared" si="56"/>
        <v>0</v>
      </c>
      <c r="S51" s="509">
        <f t="shared" si="52"/>
        <v>0</v>
      </c>
      <c r="T51" s="504">
        <f t="shared" si="53"/>
        <v>0</v>
      </c>
      <c r="U51" s="504">
        <f t="shared" si="54"/>
        <v>0</v>
      </c>
      <c r="V51" s="504">
        <f t="shared" si="55"/>
        <v>0</v>
      </c>
      <c r="W51" s="254"/>
      <c r="Z51" s="253" t="s">
        <v>225</v>
      </c>
      <c r="AA51" s="269"/>
      <c r="AB51" s="553"/>
      <c r="AC51" s="556"/>
      <c r="AD51" s="554"/>
      <c r="AE51" s="553"/>
      <c r="AF51" s="556"/>
      <c r="AG51" s="554"/>
      <c r="AH51" s="553"/>
      <c r="AI51" s="556"/>
      <c r="AJ51" s="554"/>
      <c r="AK51" s="569"/>
      <c r="AL51" s="569"/>
      <c r="AM51" s="130"/>
    </row>
    <row r="52" spans="1:39" s="2" customFormat="1" ht="35.25" customHeight="1" thickBot="1">
      <c r="A52" s="263" t="s">
        <v>227</v>
      </c>
      <c r="B52" s="262">
        <f>IF($B$6="有",+B42-B50-B40-B94,"")</f>
        <v>0</v>
      </c>
      <c r="C52" s="502">
        <f t="shared" ref="C52:R52" si="57">IF($B$6="有",+C42-C50-C40-C94,"")</f>
        <v>0</v>
      </c>
      <c r="D52" s="510">
        <f t="shared" si="47"/>
        <v>0</v>
      </c>
      <c r="E52" s="443">
        <f t="shared" si="57"/>
        <v>0</v>
      </c>
      <c r="F52" s="502">
        <f t="shared" si="57"/>
        <v>0</v>
      </c>
      <c r="G52" s="510">
        <f t="shared" si="48"/>
        <v>0</v>
      </c>
      <c r="H52" s="443">
        <f t="shared" si="57"/>
        <v>0</v>
      </c>
      <c r="I52" s="502">
        <f t="shared" si="57"/>
        <v>0</v>
      </c>
      <c r="J52" s="510">
        <f t="shared" si="49"/>
        <v>0</v>
      </c>
      <c r="K52" s="443">
        <f t="shared" si="57"/>
        <v>0</v>
      </c>
      <c r="L52" s="502">
        <f t="shared" si="57"/>
        <v>0</v>
      </c>
      <c r="M52" s="510">
        <f t="shared" si="50"/>
        <v>0</v>
      </c>
      <c r="N52" s="443">
        <f t="shared" si="57"/>
        <v>0</v>
      </c>
      <c r="O52" s="502">
        <f t="shared" si="57"/>
        <v>0</v>
      </c>
      <c r="P52" s="510">
        <f t="shared" si="51"/>
        <v>0</v>
      </c>
      <c r="Q52" s="443">
        <f t="shared" si="57"/>
        <v>0</v>
      </c>
      <c r="R52" s="502">
        <f t="shared" si="57"/>
        <v>0</v>
      </c>
      <c r="S52" s="510">
        <f t="shared" si="52"/>
        <v>0</v>
      </c>
      <c r="T52" s="504">
        <f t="shared" si="53"/>
        <v>0</v>
      </c>
      <c r="U52" s="504">
        <f t="shared" si="54"/>
        <v>0</v>
      </c>
      <c r="V52" s="504">
        <f t="shared" si="55"/>
        <v>0</v>
      </c>
      <c r="W52" s="254"/>
      <c r="Z52" s="253" t="s">
        <v>227</v>
      </c>
      <c r="AA52" s="557"/>
      <c r="AB52" s="558"/>
      <c r="AC52" s="559"/>
      <c r="AD52" s="560"/>
      <c r="AE52" s="558"/>
      <c r="AF52" s="559"/>
      <c r="AG52" s="560"/>
      <c r="AH52" s="558"/>
      <c r="AI52" s="559"/>
      <c r="AJ52" s="546"/>
      <c r="AK52" s="570"/>
      <c r="AL52" s="570"/>
      <c r="AM52" s="53"/>
    </row>
    <row r="53" spans="1:39">
      <c r="B53" s="2"/>
      <c r="C53" s="2"/>
      <c r="D53" s="2"/>
      <c r="E53" s="2"/>
      <c r="F53" s="2"/>
      <c r="G53" s="2"/>
      <c r="H53" s="2"/>
      <c r="I53" s="2"/>
      <c r="J53" s="2"/>
      <c r="K53" s="2"/>
      <c r="L53" s="2"/>
      <c r="M53" s="2"/>
      <c r="N53" s="2"/>
      <c r="O53" s="2"/>
      <c r="P53" s="2"/>
      <c r="Q53" s="2"/>
      <c r="R53" s="2"/>
      <c r="S53" s="2"/>
      <c r="W53" s="2"/>
      <c r="AA53" s="2"/>
      <c r="AB53" s="2"/>
      <c r="AC53" s="2"/>
      <c r="AD53" s="2"/>
      <c r="AE53" s="2"/>
      <c r="AF53" s="2"/>
      <c r="AG53" s="2"/>
      <c r="AH53" s="2"/>
      <c r="AI53" s="2"/>
      <c r="AM53" s="2"/>
    </row>
    <row r="54" spans="1:39" ht="15" customHeight="1" thickBot="1">
      <c r="A54" s="102" t="s">
        <v>230</v>
      </c>
      <c r="B54" s="2"/>
      <c r="C54" s="2"/>
      <c r="D54" s="2"/>
      <c r="E54" s="2"/>
      <c r="F54" s="2"/>
      <c r="G54" s="2"/>
      <c r="H54" s="2"/>
      <c r="I54" s="2"/>
      <c r="J54" s="2"/>
      <c r="K54" s="2"/>
      <c r="L54" s="2"/>
      <c r="M54" s="2"/>
      <c r="N54" s="2"/>
      <c r="O54" s="2"/>
      <c r="P54" s="2"/>
      <c r="Q54" s="2"/>
      <c r="R54" s="2"/>
      <c r="S54" s="2"/>
      <c r="W54" s="2"/>
      <c r="Z54" s="102" t="s">
        <v>230</v>
      </c>
      <c r="AA54" s="2"/>
      <c r="AB54" s="2"/>
      <c r="AC54" s="2"/>
      <c r="AD54" s="2"/>
      <c r="AE54" s="2"/>
      <c r="AF54" s="2"/>
      <c r="AG54" s="2"/>
      <c r="AH54" s="2"/>
      <c r="AI54" s="2"/>
      <c r="AM54" s="2"/>
    </row>
    <row r="55" spans="1:39" ht="22.5" customHeight="1" thickBot="1">
      <c r="A55" s="752" t="s">
        <v>191</v>
      </c>
      <c r="B55" s="754">
        <f t="shared" ref="B55:W55" si="58">B12</f>
        <v>0</v>
      </c>
      <c r="C55" s="755"/>
      <c r="D55" s="756"/>
      <c r="E55" s="755">
        <f t="shared" si="58"/>
        <v>0</v>
      </c>
      <c r="F55" s="755"/>
      <c r="G55" s="756"/>
      <c r="H55" s="755">
        <f t="shared" ref="H55" si="59">H12</f>
        <v>0</v>
      </c>
      <c r="I55" s="755"/>
      <c r="J55" s="756"/>
      <c r="K55" s="755">
        <f t="shared" ref="K55" si="60">K12</f>
        <v>0</v>
      </c>
      <c r="L55" s="755"/>
      <c r="M55" s="756"/>
      <c r="N55" s="755">
        <f t="shared" ref="N55" si="61">N12</f>
        <v>0</v>
      </c>
      <c r="O55" s="755"/>
      <c r="P55" s="756"/>
      <c r="Q55" s="757">
        <f t="shared" ref="Q55" si="62">Q12</f>
        <v>0</v>
      </c>
      <c r="R55" s="755"/>
      <c r="S55" s="758"/>
      <c r="T55" s="763" t="str">
        <f t="shared" si="58"/>
        <v>合計</v>
      </c>
      <c r="U55" s="764"/>
      <c r="V55" s="765"/>
      <c r="W55" s="761" t="str">
        <f t="shared" si="58"/>
        <v>備考</v>
      </c>
      <c r="Z55" s="770" t="s">
        <v>191</v>
      </c>
      <c r="AA55" s="780" t="str">
        <f t="shared" ref="AA55:AD55" si="63">AA12</f>
        <v>〇〇大学</v>
      </c>
      <c r="AB55" s="781"/>
      <c r="AC55" s="782"/>
      <c r="AD55" s="780">
        <f t="shared" si="63"/>
        <v>0</v>
      </c>
      <c r="AE55" s="781"/>
      <c r="AF55" s="783"/>
      <c r="AG55" s="780">
        <f t="shared" ref="AG55:AL56" si="64">AG12</f>
        <v>0</v>
      </c>
      <c r="AH55" s="781"/>
      <c r="AI55" s="784"/>
      <c r="AJ55" s="766" t="str">
        <f>AJ12</f>
        <v>合計</v>
      </c>
      <c r="AK55" s="767"/>
      <c r="AL55" s="779"/>
      <c r="AM55" s="768" t="str">
        <f t="shared" ref="AM55" si="65">AM12</f>
        <v>備考</v>
      </c>
    </row>
    <row r="56" spans="1:39" ht="22.5" customHeight="1" thickBot="1">
      <c r="A56" s="753"/>
      <c r="B56" s="405" t="str">
        <f>B13</f>
        <v>①</v>
      </c>
      <c r="C56" s="444" t="str">
        <f t="shared" ref="C56:G56" si="66">C13</f>
        <v>②</v>
      </c>
      <c r="D56" s="458" t="str">
        <f t="shared" si="66"/>
        <v>小計</v>
      </c>
      <c r="E56" s="451" t="str">
        <f t="shared" si="66"/>
        <v>①</v>
      </c>
      <c r="F56" s="444" t="str">
        <f t="shared" si="66"/>
        <v>②</v>
      </c>
      <c r="G56" s="458" t="str">
        <f t="shared" si="66"/>
        <v>小計</v>
      </c>
      <c r="H56" s="451" t="str">
        <f t="shared" ref="H56:V56" si="67">H13</f>
        <v>①</v>
      </c>
      <c r="I56" s="444" t="str">
        <f t="shared" si="67"/>
        <v>②</v>
      </c>
      <c r="J56" s="458" t="str">
        <f t="shared" si="67"/>
        <v>小計</v>
      </c>
      <c r="K56" s="451" t="str">
        <f t="shared" si="67"/>
        <v>①</v>
      </c>
      <c r="L56" s="444" t="str">
        <f t="shared" si="67"/>
        <v>②</v>
      </c>
      <c r="M56" s="458" t="str">
        <f t="shared" si="67"/>
        <v>小計</v>
      </c>
      <c r="N56" s="451" t="str">
        <f t="shared" si="67"/>
        <v>①</v>
      </c>
      <c r="O56" s="444" t="str">
        <f t="shared" si="67"/>
        <v>②</v>
      </c>
      <c r="P56" s="458" t="str">
        <f t="shared" si="67"/>
        <v>小計</v>
      </c>
      <c r="Q56" s="451" t="str">
        <f t="shared" si="67"/>
        <v>①</v>
      </c>
      <c r="R56" s="444" t="str">
        <f t="shared" si="67"/>
        <v>②</v>
      </c>
      <c r="S56" s="458" t="str">
        <f t="shared" si="67"/>
        <v>小計</v>
      </c>
      <c r="T56" s="656"/>
      <c r="U56" s="658" t="str">
        <f t="shared" si="67"/>
        <v>①</v>
      </c>
      <c r="V56" s="658" t="str">
        <f t="shared" si="67"/>
        <v>②</v>
      </c>
      <c r="W56" s="762"/>
      <c r="Z56" s="771"/>
      <c r="AA56" s="612" t="str">
        <f>AA13</f>
        <v>①</v>
      </c>
      <c r="AB56" s="613" t="str">
        <f t="shared" ref="AB56:AF56" si="68">AB13</f>
        <v>②</v>
      </c>
      <c r="AC56" s="623" t="str">
        <f t="shared" si="68"/>
        <v>小計</v>
      </c>
      <c r="AD56" s="629" t="str">
        <f t="shared" si="68"/>
        <v>①</v>
      </c>
      <c r="AE56" s="613" t="str">
        <f t="shared" si="68"/>
        <v>②</v>
      </c>
      <c r="AF56" s="623" t="str">
        <f t="shared" si="68"/>
        <v>小計</v>
      </c>
      <c r="AG56" s="629" t="str">
        <f t="shared" si="64"/>
        <v>①</v>
      </c>
      <c r="AH56" s="613" t="str">
        <f t="shared" si="64"/>
        <v>②</v>
      </c>
      <c r="AI56" s="623" t="str">
        <f t="shared" si="64"/>
        <v>小計</v>
      </c>
      <c r="AJ56" s="630"/>
      <c r="AK56" s="605" t="str">
        <f t="shared" si="64"/>
        <v>①</v>
      </c>
      <c r="AL56" s="611" t="str">
        <f t="shared" si="64"/>
        <v>②</v>
      </c>
      <c r="AM56" s="769">
        <f t="shared" ref="AM56" si="69">AM13</f>
        <v>0</v>
      </c>
    </row>
    <row r="57" spans="1:39" ht="18" customHeight="1">
      <c r="A57" s="367" t="s">
        <v>197</v>
      </c>
      <c r="B57" s="368">
        <f>SUBTOTAL(9,B58:B61)</f>
        <v>0</v>
      </c>
      <c r="C57" s="445">
        <f t="shared" ref="C57:I57" si="70">SUBTOTAL(9,C58:C61)</f>
        <v>0</v>
      </c>
      <c r="D57" s="459">
        <f t="shared" ref="D57:D66" si="71">SUM(B57:C57)</f>
        <v>0</v>
      </c>
      <c r="E57" s="452">
        <f t="shared" si="70"/>
        <v>0</v>
      </c>
      <c r="F57" s="445">
        <f t="shared" si="70"/>
        <v>0</v>
      </c>
      <c r="G57" s="459">
        <f t="shared" ref="G57:G66" si="72">SUM(E57:F57)</f>
        <v>0</v>
      </c>
      <c r="H57" s="452">
        <f t="shared" si="70"/>
        <v>0</v>
      </c>
      <c r="I57" s="445">
        <f t="shared" si="70"/>
        <v>0</v>
      </c>
      <c r="J57" s="459">
        <f t="shared" ref="J57:J66" si="73">SUM(H57:I57)</f>
        <v>0</v>
      </c>
      <c r="K57" s="452">
        <f>SUBTOTAL(9,K58:K61)</f>
        <v>0</v>
      </c>
      <c r="L57" s="445">
        <f t="shared" ref="L57" si="74">SUBTOTAL(9,L58:L61)</f>
        <v>0</v>
      </c>
      <c r="M57" s="459">
        <f t="shared" ref="M57:M66" si="75">SUM(K57:L57)</f>
        <v>0</v>
      </c>
      <c r="N57" s="452">
        <f t="shared" ref="N57" si="76">SUBTOTAL(9,N58:N61)</f>
        <v>0</v>
      </c>
      <c r="O57" s="445">
        <f t="shared" ref="O57" si="77">SUBTOTAL(9,O58:O61)</f>
        <v>0</v>
      </c>
      <c r="P57" s="459">
        <f t="shared" ref="P57:P66" si="78">SUM(N57:O57)</f>
        <v>0</v>
      </c>
      <c r="Q57" s="452">
        <f t="shared" ref="Q57" si="79">SUBTOTAL(9,Q58:Q61)</f>
        <v>0</v>
      </c>
      <c r="R57" s="445">
        <f t="shared" ref="R57" si="80">SUBTOTAL(9,R58:R61)</f>
        <v>0</v>
      </c>
      <c r="S57" s="459">
        <f t="shared" ref="S57:S66" si="81">SUM(Q57:R57)</f>
        <v>0</v>
      </c>
      <c r="T57" s="452">
        <f t="shared" ref="T57:T66" si="82">SUMIFS($B57:$S57,$B$13:$S$13,"小計")</f>
        <v>0</v>
      </c>
      <c r="U57" s="368">
        <f t="shared" ref="U57:U66" si="83">SUMIFS($B57:$S57,$B$13:$S$13,$U$13)</f>
        <v>0</v>
      </c>
      <c r="V57" s="368">
        <f t="shared" ref="V57:V66" si="84">SUMIFS($B57:$S57,$B$13:$S$13,$V$13)</f>
        <v>0</v>
      </c>
      <c r="W57" s="210"/>
      <c r="Z57" s="57" t="s">
        <v>197</v>
      </c>
      <c r="AA57" s="5"/>
      <c r="AB57" s="571"/>
      <c r="AC57" s="624"/>
      <c r="AD57" s="618"/>
      <c r="AE57" s="571"/>
      <c r="AF57" s="624"/>
      <c r="AG57" s="618"/>
      <c r="AH57" s="571"/>
      <c r="AI57" s="624"/>
      <c r="AJ57" s="618"/>
      <c r="AK57" s="571"/>
      <c r="AL57" s="571"/>
      <c r="AM57" s="50"/>
    </row>
    <row r="58" spans="1:39" ht="18" customHeight="1">
      <c r="A58" s="211" t="s">
        <v>68</v>
      </c>
      <c r="B58" s="361"/>
      <c r="C58" s="409"/>
      <c r="D58" s="434">
        <f t="shared" si="71"/>
        <v>0</v>
      </c>
      <c r="E58" s="422"/>
      <c r="F58" s="409"/>
      <c r="G58" s="434">
        <f t="shared" si="72"/>
        <v>0</v>
      </c>
      <c r="H58" s="422"/>
      <c r="I58" s="409"/>
      <c r="J58" s="434">
        <f t="shared" si="73"/>
        <v>0</v>
      </c>
      <c r="K58" s="422"/>
      <c r="L58" s="409"/>
      <c r="M58" s="434">
        <f t="shared" si="75"/>
        <v>0</v>
      </c>
      <c r="N58" s="422"/>
      <c r="O58" s="409"/>
      <c r="P58" s="434">
        <f t="shared" si="78"/>
        <v>0</v>
      </c>
      <c r="Q58" s="422"/>
      <c r="R58" s="409"/>
      <c r="S58" s="434">
        <f t="shared" si="81"/>
        <v>0</v>
      </c>
      <c r="T58" s="485">
        <f t="shared" si="82"/>
        <v>0</v>
      </c>
      <c r="U58" s="667">
        <f t="shared" si="83"/>
        <v>0</v>
      </c>
      <c r="V58" s="667">
        <f t="shared" si="84"/>
        <v>0</v>
      </c>
      <c r="W58" s="213"/>
      <c r="Z58" s="58" t="s">
        <v>68</v>
      </c>
      <c r="AA58" s="56"/>
      <c r="AB58" s="514"/>
      <c r="AC58" s="536"/>
      <c r="AD58" s="525"/>
      <c r="AE58" s="514"/>
      <c r="AF58" s="536"/>
      <c r="AG58" s="525"/>
      <c r="AH58" s="514"/>
      <c r="AI58" s="536"/>
      <c r="AJ58" s="631"/>
      <c r="AK58" s="572"/>
      <c r="AL58" s="572"/>
      <c r="AM58" s="51"/>
    </row>
    <row r="59" spans="1:39" ht="18" customHeight="1">
      <c r="A59" s="211" t="s">
        <v>69</v>
      </c>
      <c r="B59" s="361"/>
      <c r="C59" s="409"/>
      <c r="D59" s="434">
        <f t="shared" si="71"/>
        <v>0</v>
      </c>
      <c r="E59" s="422"/>
      <c r="F59" s="409"/>
      <c r="G59" s="434">
        <f t="shared" si="72"/>
        <v>0</v>
      </c>
      <c r="H59" s="422"/>
      <c r="I59" s="409"/>
      <c r="J59" s="434">
        <f t="shared" si="73"/>
        <v>0</v>
      </c>
      <c r="K59" s="422"/>
      <c r="L59" s="409"/>
      <c r="M59" s="434">
        <f t="shared" si="75"/>
        <v>0</v>
      </c>
      <c r="N59" s="422"/>
      <c r="O59" s="409"/>
      <c r="P59" s="434">
        <f t="shared" si="78"/>
        <v>0</v>
      </c>
      <c r="Q59" s="422"/>
      <c r="R59" s="409"/>
      <c r="S59" s="434">
        <f t="shared" si="81"/>
        <v>0</v>
      </c>
      <c r="T59" s="485">
        <f t="shared" si="82"/>
        <v>0</v>
      </c>
      <c r="U59" s="667">
        <f t="shared" si="83"/>
        <v>0</v>
      </c>
      <c r="V59" s="667">
        <f t="shared" si="84"/>
        <v>0</v>
      </c>
      <c r="W59" s="213"/>
      <c r="Z59" s="58" t="s">
        <v>69</v>
      </c>
      <c r="AA59" s="56"/>
      <c r="AB59" s="514"/>
      <c r="AC59" s="536"/>
      <c r="AD59" s="525"/>
      <c r="AE59" s="514"/>
      <c r="AF59" s="536"/>
      <c r="AG59" s="525"/>
      <c r="AH59" s="514"/>
      <c r="AI59" s="536"/>
      <c r="AJ59" s="631"/>
      <c r="AK59" s="572"/>
      <c r="AL59" s="572"/>
      <c r="AM59" s="51"/>
    </row>
    <row r="60" spans="1:39" ht="18" customHeight="1">
      <c r="A60" s="211" t="s">
        <v>70</v>
      </c>
      <c r="B60" s="361"/>
      <c r="C60" s="409"/>
      <c r="D60" s="434">
        <f t="shared" si="71"/>
        <v>0</v>
      </c>
      <c r="E60" s="422"/>
      <c r="F60" s="409"/>
      <c r="G60" s="434">
        <f t="shared" si="72"/>
        <v>0</v>
      </c>
      <c r="H60" s="422"/>
      <c r="I60" s="409"/>
      <c r="J60" s="434">
        <f t="shared" si="73"/>
        <v>0</v>
      </c>
      <c r="K60" s="422"/>
      <c r="L60" s="409"/>
      <c r="M60" s="434">
        <f t="shared" si="75"/>
        <v>0</v>
      </c>
      <c r="N60" s="422"/>
      <c r="O60" s="409"/>
      <c r="P60" s="434">
        <f t="shared" si="78"/>
        <v>0</v>
      </c>
      <c r="Q60" s="422"/>
      <c r="R60" s="409"/>
      <c r="S60" s="434">
        <f t="shared" si="81"/>
        <v>0</v>
      </c>
      <c r="T60" s="485">
        <f t="shared" si="82"/>
        <v>0</v>
      </c>
      <c r="U60" s="667">
        <f t="shared" si="83"/>
        <v>0</v>
      </c>
      <c r="V60" s="667">
        <f t="shared" si="84"/>
        <v>0</v>
      </c>
      <c r="W60" s="213"/>
      <c r="Z60" s="58" t="s">
        <v>70</v>
      </c>
      <c r="AA60" s="56"/>
      <c r="AB60" s="514"/>
      <c r="AC60" s="536"/>
      <c r="AD60" s="525"/>
      <c r="AE60" s="514"/>
      <c r="AF60" s="536"/>
      <c r="AG60" s="525"/>
      <c r="AH60" s="514"/>
      <c r="AI60" s="536"/>
      <c r="AJ60" s="631"/>
      <c r="AK60" s="572"/>
      <c r="AL60" s="572"/>
      <c r="AM60" s="51"/>
    </row>
    <row r="61" spans="1:39" ht="18" customHeight="1">
      <c r="A61" s="230" t="s">
        <v>71</v>
      </c>
      <c r="B61" s="375"/>
      <c r="C61" s="446"/>
      <c r="D61" s="460">
        <f t="shared" si="71"/>
        <v>0</v>
      </c>
      <c r="E61" s="453"/>
      <c r="F61" s="446"/>
      <c r="G61" s="460">
        <f t="shared" si="72"/>
        <v>0</v>
      </c>
      <c r="H61" s="453"/>
      <c r="I61" s="446"/>
      <c r="J61" s="460">
        <f t="shared" si="73"/>
        <v>0</v>
      </c>
      <c r="K61" s="453"/>
      <c r="L61" s="446"/>
      <c r="M61" s="460">
        <f t="shared" si="75"/>
        <v>0</v>
      </c>
      <c r="N61" s="453"/>
      <c r="O61" s="446"/>
      <c r="P61" s="460">
        <f t="shared" si="78"/>
        <v>0</v>
      </c>
      <c r="Q61" s="453"/>
      <c r="R61" s="446"/>
      <c r="S61" s="460">
        <f t="shared" si="81"/>
        <v>0</v>
      </c>
      <c r="T61" s="486">
        <f t="shared" si="82"/>
        <v>0</v>
      </c>
      <c r="U61" s="668">
        <f t="shared" si="83"/>
        <v>0</v>
      </c>
      <c r="V61" s="668">
        <f t="shared" si="84"/>
        <v>0</v>
      </c>
      <c r="W61" s="231"/>
      <c r="Z61" s="123" t="s">
        <v>71</v>
      </c>
      <c r="AA61" s="124"/>
      <c r="AB61" s="614"/>
      <c r="AC61" s="625"/>
      <c r="AD61" s="619"/>
      <c r="AE61" s="614"/>
      <c r="AF61" s="625"/>
      <c r="AG61" s="619"/>
      <c r="AH61" s="614"/>
      <c r="AI61" s="625"/>
      <c r="AJ61" s="632"/>
      <c r="AK61" s="573"/>
      <c r="AL61" s="573"/>
      <c r="AM61" s="125"/>
    </row>
    <row r="62" spans="1:39" ht="18" customHeight="1">
      <c r="A62" s="217" t="s">
        <v>73</v>
      </c>
      <c r="B62" s="376"/>
      <c r="C62" s="447"/>
      <c r="D62" s="461">
        <f t="shared" si="71"/>
        <v>0</v>
      </c>
      <c r="E62" s="454"/>
      <c r="F62" s="447"/>
      <c r="G62" s="461">
        <f t="shared" si="72"/>
        <v>0</v>
      </c>
      <c r="H62" s="454"/>
      <c r="I62" s="447"/>
      <c r="J62" s="461">
        <f t="shared" si="73"/>
        <v>0</v>
      </c>
      <c r="K62" s="454"/>
      <c r="L62" s="447"/>
      <c r="M62" s="461">
        <f t="shared" si="75"/>
        <v>0</v>
      </c>
      <c r="N62" s="454"/>
      <c r="O62" s="447"/>
      <c r="P62" s="461">
        <f t="shared" si="78"/>
        <v>0</v>
      </c>
      <c r="Q62" s="454"/>
      <c r="R62" s="447"/>
      <c r="S62" s="461">
        <f t="shared" si="81"/>
        <v>0</v>
      </c>
      <c r="T62" s="487">
        <f t="shared" si="82"/>
        <v>0</v>
      </c>
      <c r="U62" s="669">
        <f t="shared" si="83"/>
        <v>0</v>
      </c>
      <c r="V62" s="669">
        <f t="shared" si="84"/>
        <v>0</v>
      </c>
      <c r="W62" s="219"/>
      <c r="Z62" s="95" t="s">
        <v>73</v>
      </c>
      <c r="AA62" s="129"/>
      <c r="AB62" s="615"/>
      <c r="AC62" s="626"/>
      <c r="AD62" s="620"/>
      <c r="AE62" s="615"/>
      <c r="AF62" s="626"/>
      <c r="AG62" s="620"/>
      <c r="AH62" s="615"/>
      <c r="AI62" s="626"/>
      <c r="AJ62" s="633"/>
      <c r="AK62" s="574"/>
      <c r="AL62" s="574"/>
      <c r="AM62" s="98"/>
    </row>
    <row r="63" spans="1:39" ht="18" customHeight="1">
      <c r="A63" s="265" t="s">
        <v>231</v>
      </c>
      <c r="B63" s="266" t="str">
        <f>IFERROR(B62/B57,"")</f>
        <v/>
      </c>
      <c r="C63" s="448" t="str">
        <f t="shared" ref="C63:R63" si="85">IFERROR(C62/C57,"")</f>
        <v/>
      </c>
      <c r="D63" s="462" t="s">
        <v>214</v>
      </c>
      <c r="E63" s="455" t="str">
        <f t="shared" si="85"/>
        <v/>
      </c>
      <c r="F63" s="448" t="str">
        <f t="shared" si="85"/>
        <v/>
      </c>
      <c r="G63" s="462" t="s">
        <v>215</v>
      </c>
      <c r="H63" s="455" t="str">
        <f t="shared" si="85"/>
        <v/>
      </c>
      <c r="I63" s="448" t="str">
        <f t="shared" si="85"/>
        <v/>
      </c>
      <c r="J63" s="462" t="s">
        <v>215</v>
      </c>
      <c r="K63" s="455" t="str">
        <f t="shared" si="85"/>
        <v/>
      </c>
      <c r="L63" s="448" t="str">
        <f>IFERROR(L62/L57,"")</f>
        <v/>
      </c>
      <c r="M63" s="462" t="s">
        <v>215</v>
      </c>
      <c r="N63" s="455" t="str">
        <f>IFERROR(N62/N57,"")</f>
        <v/>
      </c>
      <c r="O63" s="448" t="str">
        <f t="shared" si="85"/>
        <v/>
      </c>
      <c r="P63" s="462" t="s">
        <v>215</v>
      </c>
      <c r="Q63" s="455" t="str">
        <f t="shared" si="85"/>
        <v/>
      </c>
      <c r="R63" s="448" t="str">
        <f t="shared" si="85"/>
        <v/>
      </c>
      <c r="S63" s="462" t="s">
        <v>215</v>
      </c>
      <c r="T63" s="488" t="s">
        <v>214</v>
      </c>
      <c r="U63" s="670" t="s">
        <v>215</v>
      </c>
      <c r="V63" s="670" t="s">
        <v>215</v>
      </c>
      <c r="W63" s="220"/>
      <c r="Z63" s="96" t="s">
        <v>231</v>
      </c>
      <c r="AA63" s="97"/>
      <c r="AB63" s="516"/>
      <c r="AC63" s="538"/>
      <c r="AD63" s="527"/>
      <c r="AE63" s="516"/>
      <c r="AF63" s="538"/>
      <c r="AG63" s="527"/>
      <c r="AH63" s="516"/>
      <c r="AI63" s="538"/>
      <c r="AJ63" s="634"/>
      <c r="AK63" s="575"/>
      <c r="AL63" s="575"/>
      <c r="AM63" s="101"/>
    </row>
    <row r="64" spans="1:39" ht="18" customHeight="1">
      <c r="A64" s="232" t="str">
        <f>IF($B$4="有","一般管理費","")</f>
        <v/>
      </c>
      <c r="B64" s="233"/>
      <c r="C64" s="449"/>
      <c r="D64" s="463">
        <f t="shared" si="71"/>
        <v>0</v>
      </c>
      <c r="E64" s="456"/>
      <c r="F64" s="449"/>
      <c r="G64" s="463">
        <f t="shared" si="72"/>
        <v>0</v>
      </c>
      <c r="H64" s="456"/>
      <c r="I64" s="449"/>
      <c r="J64" s="463">
        <f t="shared" si="73"/>
        <v>0</v>
      </c>
      <c r="K64" s="456"/>
      <c r="L64" s="449"/>
      <c r="M64" s="463">
        <f t="shared" si="75"/>
        <v>0</v>
      </c>
      <c r="N64" s="456"/>
      <c r="O64" s="449"/>
      <c r="P64" s="463">
        <f t="shared" si="78"/>
        <v>0</v>
      </c>
      <c r="Q64" s="456"/>
      <c r="R64" s="449"/>
      <c r="S64" s="463">
        <f t="shared" si="81"/>
        <v>0</v>
      </c>
      <c r="T64" s="489">
        <f t="shared" si="82"/>
        <v>0</v>
      </c>
      <c r="U64" s="671">
        <f t="shared" si="83"/>
        <v>0</v>
      </c>
      <c r="V64" s="671">
        <f t="shared" si="84"/>
        <v>0</v>
      </c>
      <c r="W64" s="234"/>
      <c r="Z64" s="126" t="s">
        <v>217</v>
      </c>
      <c r="AA64" s="127"/>
      <c r="AB64" s="616"/>
      <c r="AC64" s="627"/>
      <c r="AD64" s="621"/>
      <c r="AE64" s="616"/>
      <c r="AF64" s="627"/>
      <c r="AG64" s="621"/>
      <c r="AH64" s="616"/>
      <c r="AI64" s="627"/>
      <c r="AJ64" s="635"/>
      <c r="AK64" s="576"/>
      <c r="AL64" s="576"/>
      <c r="AM64" s="128"/>
    </row>
    <row r="65" spans="1:39" ht="18" customHeight="1">
      <c r="A65" s="222" t="str">
        <f>IF($B$4="有","一般管理費割合","")</f>
        <v/>
      </c>
      <c r="B65" s="223" t="str">
        <f>IF($A$65="","",IFERROR(B64/B57,""))</f>
        <v/>
      </c>
      <c r="C65" s="415" t="str">
        <f t="shared" ref="C65:R65" si="86">IF($A$65="","",IFERROR(C64/C57,""))</f>
        <v/>
      </c>
      <c r="D65" s="500" t="s">
        <v>215</v>
      </c>
      <c r="E65" s="427" t="str">
        <f t="shared" si="86"/>
        <v/>
      </c>
      <c r="F65" s="415" t="str">
        <f t="shared" si="86"/>
        <v/>
      </c>
      <c r="G65" s="500" t="s">
        <v>215</v>
      </c>
      <c r="H65" s="427" t="str">
        <f>IF($A$65="","",IFERROR(H64/H57,""))</f>
        <v/>
      </c>
      <c r="I65" s="415" t="str">
        <f t="shared" si="86"/>
        <v/>
      </c>
      <c r="J65" s="500" t="s">
        <v>215</v>
      </c>
      <c r="K65" s="427" t="str">
        <f t="shared" si="86"/>
        <v/>
      </c>
      <c r="L65" s="415" t="str">
        <f t="shared" si="86"/>
        <v/>
      </c>
      <c r="M65" s="500" t="s">
        <v>215</v>
      </c>
      <c r="N65" s="427" t="str">
        <f t="shared" si="86"/>
        <v/>
      </c>
      <c r="O65" s="415" t="str">
        <f t="shared" si="86"/>
        <v/>
      </c>
      <c r="P65" s="500" t="s">
        <v>215</v>
      </c>
      <c r="Q65" s="427" t="str">
        <f t="shared" si="86"/>
        <v/>
      </c>
      <c r="R65" s="415" t="str">
        <f t="shared" si="86"/>
        <v/>
      </c>
      <c r="S65" s="500" t="s">
        <v>215</v>
      </c>
      <c r="T65" s="490" t="s">
        <v>214</v>
      </c>
      <c r="U65" s="672" t="s">
        <v>215</v>
      </c>
      <c r="V65" s="672" t="s">
        <v>215</v>
      </c>
      <c r="W65" s="224"/>
      <c r="Z65" s="99" t="s">
        <v>218</v>
      </c>
      <c r="AA65" s="100"/>
      <c r="AB65" s="519"/>
      <c r="AC65" s="541"/>
      <c r="AD65" s="530"/>
      <c r="AE65" s="519"/>
      <c r="AF65" s="541"/>
      <c r="AG65" s="530"/>
      <c r="AH65" s="519"/>
      <c r="AI65" s="541"/>
      <c r="AJ65" s="636"/>
      <c r="AK65" s="577"/>
      <c r="AL65" s="577"/>
      <c r="AM65" s="55"/>
    </row>
    <row r="66" spans="1:39" ht="18" customHeight="1" thickBot="1">
      <c r="A66" s="369" t="s">
        <v>232</v>
      </c>
      <c r="B66" s="370">
        <f>SUBTOTAL(9,B57:B62,B64)</f>
        <v>0</v>
      </c>
      <c r="C66" s="450">
        <f t="shared" ref="C66:R66" si="87">SUBTOTAL(9,C57:C62,C64)</f>
        <v>0</v>
      </c>
      <c r="D66" s="464">
        <f t="shared" si="71"/>
        <v>0</v>
      </c>
      <c r="E66" s="457">
        <f t="shared" si="87"/>
        <v>0</v>
      </c>
      <c r="F66" s="450">
        <f t="shared" si="87"/>
        <v>0</v>
      </c>
      <c r="G66" s="464">
        <f t="shared" si="72"/>
        <v>0</v>
      </c>
      <c r="H66" s="457">
        <f t="shared" si="87"/>
        <v>0</v>
      </c>
      <c r="I66" s="450">
        <f t="shared" si="87"/>
        <v>0</v>
      </c>
      <c r="J66" s="464">
        <f t="shared" si="73"/>
        <v>0</v>
      </c>
      <c r="K66" s="457">
        <f t="shared" si="87"/>
        <v>0</v>
      </c>
      <c r="L66" s="450">
        <f t="shared" si="87"/>
        <v>0</v>
      </c>
      <c r="M66" s="464">
        <f t="shared" si="75"/>
        <v>0</v>
      </c>
      <c r="N66" s="457">
        <f t="shared" si="87"/>
        <v>0</v>
      </c>
      <c r="O66" s="450">
        <f>SUBTOTAL(9,O57:O62,O64)</f>
        <v>0</v>
      </c>
      <c r="P66" s="464">
        <f t="shared" si="78"/>
        <v>0</v>
      </c>
      <c r="Q66" s="457">
        <f t="shared" si="87"/>
        <v>0</v>
      </c>
      <c r="R66" s="450">
        <f t="shared" si="87"/>
        <v>0</v>
      </c>
      <c r="S66" s="464">
        <f t="shared" si="81"/>
        <v>0</v>
      </c>
      <c r="T66" s="491">
        <f t="shared" si="82"/>
        <v>0</v>
      </c>
      <c r="U66" s="673">
        <f t="shared" si="83"/>
        <v>0</v>
      </c>
      <c r="V66" s="673">
        <f t="shared" si="84"/>
        <v>0</v>
      </c>
      <c r="W66" s="226"/>
      <c r="Z66" s="62" t="s">
        <v>232</v>
      </c>
      <c r="AA66" s="4"/>
      <c r="AB66" s="617"/>
      <c r="AC66" s="628"/>
      <c r="AD66" s="622"/>
      <c r="AE66" s="617"/>
      <c r="AF66" s="628"/>
      <c r="AG66" s="622"/>
      <c r="AH66" s="617"/>
      <c r="AI66" s="628"/>
      <c r="AJ66" s="637"/>
      <c r="AK66" s="578"/>
      <c r="AL66" s="578"/>
      <c r="AM66" s="54"/>
    </row>
    <row r="68" spans="1:39" ht="14.5" thickBot="1">
      <c r="A68" s="9" t="s">
        <v>233</v>
      </c>
      <c r="Z68" s="9" t="s">
        <v>234</v>
      </c>
    </row>
    <row r="69" spans="1:39" ht="22.5" customHeight="1" thickBot="1">
      <c r="A69" s="752" t="s">
        <v>191</v>
      </c>
      <c r="B69" s="754">
        <f>B12</f>
        <v>0</v>
      </c>
      <c r="C69" s="755"/>
      <c r="D69" s="760"/>
      <c r="E69" s="755">
        <f>E12</f>
        <v>0</v>
      </c>
      <c r="F69" s="755"/>
      <c r="G69" s="756"/>
      <c r="H69" s="755">
        <f>H12</f>
        <v>0</v>
      </c>
      <c r="I69" s="755"/>
      <c r="J69" s="756"/>
      <c r="K69" s="755">
        <f>K12</f>
        <v>0</v>
      </c>
      <c r="L69" s="755"/>
      <c r="M69" s="756"/>
      <c r="N69" s="755">
        <f>N12</f>
        <v>0</v>
      </c>
      <c r="O69" s="755"/>
      <c r="P69" s="756"/>
      <c r="Q69" s="757">
        <f>Q12</f>
        <v>0</v>
      </c>
      <c r="R69" s="755"/>
      <c r="S69" s="758"/>
      <c r="T69" s="763" t="s">
        <v>149</v>
      </c>
      <c r="U69" s="764"/>
      <c r="V69" s="765"/>
      <c r="W69" s="761" t="s">
        <v>192</v>
      </c>
      <c r="Z69" s="770" t="s">
        <v>191</v>
      </c>
      <c r="AA69" s="780" t="str">
        <f t="shared" ref="AA69:AD69" si="88">AA12</f>
        <v>〇〇大学</v>
      </c>
      <c r="AB69" s="781"/>
      <c r="AC69" s="782"/>
      <c r="AD69" s="780">
        <f t="shared" si="88"/>
        <v>0</v>
      </c>
      <c r="AE69" s="781"/>
      <c r="AF69" s="782"/>
      <c r="AG69" s="780">
        <f t="shared" ref="AG69:AL70" si="89">AG12</f>
        <v>0</v>
      </c>
      <c r="AH69" s="781"/>
      <c r="AI69" s="785"/>
      <c r="AJ69" s="766" t="str">
        <f>AJ12</f>
        <v>合計</v>
      </c>
      <c r="AK69" s="767"/>
      <c r="AL69" s="779"/>
      <c r="AM69" s="768" t="str">
        <f>AM12</f>
        <v>備考</v>
      </c>
    </row>
    <row r="70" spans="1:39" ht="22.5" customHeight="1" thickBot="1">
      <c r="A70" s="753"/>
      <c r="B70" s="405" t="str">
        <f>B13</f>
        <v>①</v>
      </c>
      <c r="C70" s="444" t="str">
        <f>C13</f>
        <v>②</v>
      </c>
      <c r="D70" s="458" t="str">
        <f t="shared" ref="D70" si="90">D13</f>
        <v>小計</v>
      </c>
      <c r="E70" s="451" t="str">
        <f>E13</f>
        <v>①</v>
      </c>
      <c r="F70" s="444" t="str">
        <f>F13</f>
        <v>②</v>
      </c>
      <c r="G70" s="458" t="str">
        <f t="shared" ref="G70" si="91">G13</f>
        <v>小計</v>
      </c>
      <c r="H70" s="451" t="str">
        <f>H13</f>
        <v>①</v>
      </c>
      <c r="I70" s="444" t="str">
        <f>I13</f>
        <v>②</v>
      </c>
      <c r="J70" s="458" t="str">
        <f t="shared" ref="J70" si="92">J13</f>
        <v>小計</v>
      </c>
      <c r="K70" s="451" t="str">
        <f>K13</f>
        <v>①</v>
      </c>
      <c r="L70" s="444" t="str">
        <f>L13</f>
        <v>②</v>
      </c>
      <c r="M70" s="458" t="str">
        <f t="shared" ref="M70" si="93">M13</f>
        <v>小計</v>
      </c>
      <c r="N70" s="451" t="str">
        <f>N13</f>
        <v>①</v>
      </c>
      <c r="O70" s="444" t="str">
        <f>O13</f>
        <v>②</v>
      </c>
      <c r="P70" s="458" t="str">
        <f t="shared" ref="P70" si="94">P13</f>
        <v>小計</v>
      </c>
      <c r="Q70" s="451" t="str">
        <f>Q13</f>
        <v>①</v>
      </c>
      <c r="R70" s="444" t="str">
        <f>R13</f>
        <v>②</v>
      </c>
      <c r="S70" s="458" t="str">
        <f t="shared" ref="S70" si="95">S13</f>
        <v>小計</v>
      </c>
      <c r="T70" s="656"/>
      <c r="U70" s="658" t="str">
        <f>U13</f>
        <v>①</v>
      </c>
      <c r="V70" s="658" t="str">
        <f>V13</f>
        <v>②</v>
      </c>
      <c r="W70" s="762"/>
      <c r="Z70" s="771"/>
      <c r="AA70" s="612" t="str">
        <f>AA13</f>
        <v>①</v>
      </c>
      <c r="AB70" s="613" t="str">
        <f t="shared" ref="AB70:AF70" si="96">AB13</f>
        <v>②</v>
      </c>
      <c r="AC70" s="623" t="str">
        <f t="shared" si="96"/>
        <v>小計</v>
      </c>
      <c r="AD70" s="629" t="str">
        <f t="shared" si="96"/>
        <v>①</v>
      </c>
      <c r="AE70" s="613" t="str">
        <f t="shared" si="96"/>
        <v>②</v>
      </c>
      <c r="AF70" s="623" t="str">
        <f t="shared" si="96"/>
        <v>小計</v>
      </c>
      <c r="AG70" s="629" t="str">
        <f t="shared" si="89"/>
        <v>①</v>
      </c>
      <c r="AH70" s="613" t="str">
        <f t="shared" si="89"/>
        <v>②</v>
      </c>
      <c r="AI70" s="623" t="str">
        <f t="shared" si="89"/>
        <v>小計</v>
      </c>
      <c r="AJ70" s="511"/>
      <c r="AK70" s="605" t="str">
        <f t="shared" si="89"/>
        <v>①</v>
      </c>
      <c r="AL70" s="611" t="str">
        <f t="shared" si="89"/>
        <v>②</v>
      </c>
      <c r="AM70" s="769"/>
    </row>
    <row r="71" spans="1:39" ht="18" customHeight="1">
      <c r="A71" s="235" t="s">
        <v>197</v>
      </c>
      <c r="B71" s="236">
        <f t="shared" ref="B71:R71" si="97">SUBTOTAL(9,B72:B89)</f>
        <v>0</v>
      </c>
      <c r="C71" s="465">
        <f t="shared" si="97"/>
        <v>0</v>
      </c>
      <c r="D71" s="475">
        <f t="shared" ref="D71:D92" si="98">SUM(B71:C71)</f>
        <v>0</v>
      </c>
      <c r="E71" s="470">
        <f t="shared" si="97"/>
        <v>0</v>
      </c>
      <c r="F71" s="465">
        <f t="shared" si="97"/>
        <v>0</v>
      </c>
      <c r="G71" s="475">
        <f t="shared" ref="G71:G92" si="99">SUM(E71:F71)</f>
        <v>0</v>
      </c>
      <c r="H71" s="470">
        <f t="shared" si="97"/>
        <v>0</v>
      </c>
      <c r="I71" s="465">
        <f t="shared" si="97"/>
        <v>0</v>
      </c>
      <c r="J71" s="475">
        <f t="shared" ref="J71:J92" si="100">SUM(H71:I71)</f>
        <v>0</v>
      </c>
      <c r="K71" s="470">
        <f t="shared" si="97"/>
        <v>0</v>
      </c>
      <c r="L71" s="465">
        <f t="shared" si="97"/>
        <v>0</v>
      </c>
      <c r="M71" s="475">
        <f t="shared" ref="M71:M92" si="101">SUM(K71:L71)</f>
        <v>0</v>
      </c>
      <c r="N71" s="470">
        <f t="shared" si="97"/>
        <v>0</v>
      </c>
      <c r="O71" s="465">
        <f t="shared" si="97"/>
        <v>0</v>
      </c>
      <c r="P71" s="475">
        <f t="shared" ref="P71:P92" si="102">SUM(N71:O71)</f>
        <v>0</v>
      </c>
      <c r="Q71" s="470">
        <f t="shared" si="97"/>
        <v>0</v>
      </c>
      <c r="R71" s="465">
        <f t="shared" si="97"/>
        <v>0</v>
      </c>
      <c r="S71" s="475">
        <f t="shared" ref="S71:S92" si="103">SUM(Q71:R71)</f>
        <v>0</v>
      </c>
      <c r="T71" s="470">
        <f t="shared" ref="T71:T92" si="104">SUMIFS($B71:$S71,$B$13:$S$13,"小計")</f>
        <v>0</v>
      </c>
      <c r="U71" s="236">
        <f t="shared" ref="U71:U92" si="105">SUMIFS($B71:$S71,$B$13:$S$13,$U$13)</f>
        <v>0</v>
      </c>
      <c r="V71" s="236">
        <f t="shared" ref="V71:V92" si="106">SUMIFS($B71:$S71,$B$13:$S$13,$V$13)</f>
        <v>0</v>
      </c>
      <c r="W71" s="210"/>
      <c r="Z71" s="66" t="s">
        <v>197</v>
      </c>
      <c r="AA71" s="67"/>
      <c r="AB71" s="579"/>
      <c r="AC71" s="647"/>
      <c r="AD71" s="642"/>
      <c r="AE71" s="579"/>
      <c r="AF71" s="647"/>
      <c r="AG71" s="642"/>
      <c r="AH71" s="579"/>
      <c r="AI71" s="647"/>
      <c r="AJ71" s="642"/>
      <c r="AK71" s="579"/>
      <c r="AL71" s="579"/>
      <c r="AM71" s="50"/>
    </row>
    <row r="72" spans="1:39" ht="18" customHeight="1">
      <c r="A72" s="211" t="s">
        <v>68</v>
      </c>
      <c r="B72" s="237">
        <f>SUBTOTAL(9,B73:B74)</f>
        <v>0</v>
      </c>
      <c r="C72" s="466">
        <f t="shared" ref="C72:R72" si="107">SUBTOTAL(9,C73:C74)</f>
        <v>0</v>
      </c>
      <c r="D72" s="476">
        <f t="shared" si="98"/>
        <v>0</v>
      </c>
      <c r="E72" s="471">
        <f t="shared" si="107"/>
        <v>0</v>
      </c>
      <c r="F72" s="466">
        <f t="shared" si="107"/>
        <v>0</v>
      </c>
      <c r="G72" s="476">
        <f t="shared" si="99"/>
        <v>0</v>
      </c>
      <c r="H72" s="471">
        <f t="shared" si="107"/>
        <v>0</v>
      </c>
      <c r="I72" s="466">
        <f t="shared" si="107"/>
        <v>0</v>
      </c>
      <c r="J72" s="476">
        <f t="shared" si="100"/>
        <v>0</v>
      </c>
      <c r="K72" s="471">
        <f t="shared" si="107"/>
        <v>0</v>
      </c>
      <c r="L72" s="466">
        <f t="shared" si="107"/>
        <v>0</v>
      </c>
      <c r="M72" s="476">
        <f t="shared" si="101"/>
        <v>0</v>
      </c>
      <c r="N72" s="471">
        <f t="shared" si="107"/>
        <v>0</v>
      </c>
      <c r="O72" s="466">
        <f t="shared" si="107"/>
        <v>0</v>
      </c>
      <c r="P72" s="476">
        <f t="shared" si="102"/>
        <v>0</v>
      </c>
      <c r="Q72" s="471">
        <f t="shared" si="107"/>
        <v>0</v>
      </c>
      <c r="R72" s="466">
        <f t="shared" si="107"/>
        <v>0</v>
      </c>
      <c r="S72" s="476">
        <f t="shared" si="103"/>
        <v>0</v>
      </c>
      <c r="T72" s="481">
        <f t="shared" si="104"/>
        <v>0</v>
      </c>
      <c r="U72" s="674">
        <f t="shared" si="105"/>
        <v>0</v>
      </c>
      <c r="V72" s="674">
        <f t="shared" si="106"/>
        <v>0</v>
      </c>
      <c r="W72" s="213"/>
      <c r="Z72" s="58" t="s">
        <v>68</v>
      </c>
      <c r="AA72" s="110"/>
      <c r="AB72" s="638"/>
      <c r="AC72" s="648"/>
      <c r="AD72" s="643"/>
      <c r="AE72" s="638"/>
      <c r="AF72" s="648"/>
      <c r="AG72" s="643"/>
      <c r="AH72" s="638"/>
      <c r="AI72" s="648"/>
      <c r="AJ72" s="652"/>
      <c r="AK72" s="580"/>
      <c r="AL72" s="580"/>
      <c r="AM72" s="51"/>
    </row>
    <row r="73" spans="1:39" ht="18" customHeight="1">
      <c r="A73" s="214" t="s">
        <v>198</v>
      </c>
      <c r="B73" s="215"/>
      <c r="C73" s="409"/>
      <c r="D73" s="460">
        <f t="shared" si="98"/>
        <v>0</v>
      </c>
      <c r="E73" s="422"/>
      <c r="F73" s="409"/>
      <c r="G73" s="460">
        <f t="shared" si="99"/>
        <v>0</v>
      </c>
      <c r="H73" s="422"/>
      <c r="I73" s="409"/>
      <c r="J73" s="434">
        <f t="shared" si="100"/>
        <v>0</v>
      </c>
      <c r="K73" s="422"/>
      <c r="L73" s="409"/>
      <c r="M73" s="434">
        <f t="shared" si="101"/>
        <v>0</v>
      </c>
      <c r="N73" s="422"/>
      <c r="O73" s="409"/>
      <c r="P73" s="434">
        <f t="shared" si="102"/>
        <v>0</v>
      </c>
      <c r="Q73" s="422"/>
      <c r="R73" s="409"/>
      <c r="S73" s="434">
        <f t="shared" si="103"/>
        <v>0</v>
      </c>
      <c r="T73" s="482">
        <f t="shared" si="104"/>
        <v>0</v>
      </c>
      <c r="U73" s="660">
        <f t="shared" si="105"/>
        <v>0</v>
      </c>
      <c r="V73" s="660">
        <f t="shared" si="106"/>
        <v>0</v>
      </c>
      <c r="W73" s="213"/>
      <c r="Z73" s="59" t="s">
        <v>198</v>
      </c>
      <c r="AA73" s="56"/>
      <c r="AB73" s="514"/>
      <c r="AC73" s="536"/>
      <c r="AD73" s="525"/>
      <c r="AE73" s="514"/>
      <c r="AF73" s="536"/>
      <c r="AG73" s="525"/>
      <c r="AH73" s="514"/>
      <c r="AI73" s="536"/>
      <c r="AJ73" s="653"/>
      <c r="AK73" s="562"/>
      <c r="AL73" s="562"/>
      <c r="AM73" s="51"/>
    </row>
    <row r="74" spans="1:39" ht="18" customHeight="1">
      <c r="A74" s="214" t="s">
        <v>199</v>
      </c>
      <c r="B74" s="215"/>
      <c r="C74" s="409"/>
      <c r="D74" s="434">
        <f t="shared" si="98"/>
        <v>0</v>
      </c>
      <c r="E74" s="422"/>
      <c r="F74" s="409"/>
      <c r="G74" s="434">
        <f t="shared" si="99"/>
        <v>0</v>
      </c>
      <c r="H74" s="422"/>
      <c r="I74" s="409"/>
      <c r="J74" s="434">
        <f t="shared" si="100"/>
        <v>0</v>
      </c>
      <c r="K74" s="422"/>
      <c r="L74" s="409"/>
      <c r="M74" s="434">
        <f t="shared" si="101"/>
        <v>0</v>
      </c>
      <c r="N74" s="422"/>
      <c r="O74" s="409"/>
      <c r="P74" s="434">
        <f t="shared" si="102"/>
        <v>0</v>
      </c>
      <c r="Q74" s="422"/>
      <c r="R74" s="409"/>
      <c r="S74" s="434">
        <f t="shared" si="103"/>
        <v>0</v>
      </c>
      <c r="T74" s="482">
        <f t="shared" si="104"/>
        <v>0</v>
      </c>
      <c r="U74" s="660">
        <f t="shared" si="105"/>
        <v>0</v>
      </c>
      <c r="V74" s="660">
        <f t="shared" si="106"/>
        <v>0</v>
      </c>
      <c r="W74" s="213"/>
      <c r="Z74" s="59" t="s">
        <v>199</v>
      </c>
      <c r="AA74" s="56"/>
      <c r="AB74" s="514"/>
      <c r="AC74" s="536"/>
      <c r="AD74" s="525"/>
      <c r="AE74" s="514"/>
      <c r="AF74" s="536"/>
      <c r="AG74" s="525"/>
      <c r="AH74" s="514"/>
      <c r="AI74" s="536"/>
      <c r="AJ74" s="653"/>
      <c r="AK74" s="562"/>
      <c r="AL74" s="562"/>
      <c r="AM74" s="51"/>
    </row>
    <row r="75" spans="1:39" ht="18" customHeight="1">
      <c r="A75" s="211" t="s">
        <v>69</v>
      </c>
      <c r="B75" s="237">
        <f>SUBTOTAL(9,B76:B77)</f>
        <v>0</v>
      </c>
      <c r="C75" s="466">
        <f t="shared" ref="C75:R75" si="108">SUBTOTAL(9,C76:C77)</f>
        <v>0</v>
      </c>
      <c r="D75" s="476">
        <f t="shared" si="98"/>
        <v>0</v>
      </c>
      <c r="E75" s="471">
        <f t="shared" si="108"/>
        <v>0</v>
      </c>
      <c r="F75" s="466">
        <f t="shared" si="108"/>
        <v>0</v>
      </c>
      <c r="G75" s="476">
        <f t="shared" si="99"/>
        <v>0</v>
      </c>
      <c r="H75" s="471">
        <f t="shared" si="108"/>
        <v>0</v>
      </c>
      <c r="I75" s="466">
        <f t="shared" si="108"/>
        <v>0</v>
      </c>
      <c r="J75" s="476">
        <f t="shared" si="100"/>
        <v>0</v>
      </c>
      <c r="K75" s="471">
        <f t="shared" si="108"/>
        <v>0</v>
      </c>
      <c r="L75" s="466">
        <f t="shared" si="108"/>
        <v>0</v>
      </c>
      <c r="M75" s="476">
        <f t="shared" si="101"/>
        <v>0</v>
      </c>
      <c r="N75" s="471">
        <f t="shared" si="108"/>
        <v>0</v>
      </c>
      <c r="O75" s="466">
        <f t="shared" si="108"/>
        <v>0</v>
      </c>
      <c r="P75" s="476">
        <f t="shared" si="102"/>
        <v>0</v>
      </c>
      <c r="Q75" s="471">
        <f t="shared" si="108"/>
        <v>0</v>
      </c>
      <c r="R75" s="466">
        <f t="shared" si="108"/>
        <v>0</v>
      </c>
      <c r="S75" s="476">
        <f t="shared" si="103"/>
        <v>0</v>
      </c>
      <c r="T75" s="481">
        <f t="shared" si="104"/>
        <v>0</v>
      </c>
      <c r="U75" s="674">
        <f t="shared" si="105"/>
        <v>0</v>
      </c>
      <c r="V75" s="674">
        <f t="shared" si="106"/>
        <v>0</v>
      </c>
      <c r="W75" s="213"/>
      <c r="Z75" s="58" t="s">
        <v>69</v>
      </c>
      <c r="AA75" s="110"/>
      <c r="AB75" s="638"/>
      <c r="AC75" s="648"/>
      <c r="AD75" s="643"/>
      <c r="AE75" s="638"/>
      <c r="AF75" s="648"/>
      <c r="AG75" s="643"/>
      <c r="AH75" s="638"/>
      <c r="AI75" s="648"/>
      <c r="AJ75" s="652"/>
      <c r="AK75" s="580"/>
      <c r="AL75" s="580"/>
      <c r="AM75" s="51"/>
    </row>
    <row r="76" spans="1:39" ht="18" customHeight="1">
      <c r="A76" s="214" t="s">
        <v>200</v>
      </c>
      <c r="B76" s="215"/>
      <c r="C76" s="409"/>
      <c r="D76" s="434">
        <f t="shared" si="98"/>
        <v>0</v>
      </c>
      <c r="E76" s="422"/>
      <c r="F76" s="409"/>
      <c r="G76" s="460">
        <f t="shared" si="99"/>
        <v>0</v>
      </c>
      <c r="H76" s="422"/>
      <c r="I76" s="409"/>
      <c r="J76" s="434">
        <f t="shared" si="100"/>
        <v>0</v>
      </c>
      <c r="K76" s="422"/>
      <c r="L76" s="409"/>
      <c r="M76" s="434">
        <f t="shared" si="101"/>
        <v>0</v>
      </c>
      <c r="N76" s="422"/>
      <c r="O76" s="409"/>
      <c r="P76" s="434">
        <f t="shared" si="102"/>
        <v>0</v>
      </c>
      <c r="Q76" s="422"/>
      <c r="R76" s="409"/>
      <c r="S76" s="434">
        <f t="shared" si="103"/>
        <v>0</v>
      </c>
      <c r="T76" s="482">
        <f t="shared" si="104"/>
        <v>0</v>
      </c>
      <c r="U76" s="660">
        <f t="shared" si="105"/>
        <v>0</v>
      </c>
      <c r="V76" s="660">
        <f t="shared" si="106"/>
        <v>0</v>
      </c>
      <c r="W76" s="213"/>
      <c r="Z76" s="59" t="s">
        <v>200</v>
      </c>
      <c r="AA76" s="56"/>
      <c r="AB76" s="514"/>
      <c r="AC76" s="536"/>
      <c r="AD76" s="525"/>
      <c r="AE76" s="514"/>
      <c r="AF76" s="536"/>
      <c r="AG76" s="525"/>
      <c r="AH76" s="514"/>
      <c r="AI76" s="536"/>
      <c r="AJ76" s="653"/>
      <c r="AK76" s="562"/>
      <c r="AL76" s="562"/>
      <c r="AM76" s="51"/>
    </row>
    <row r="77" spans="1:39" ht="18" customHeight="1">
      <c r="A77" s="214" t="s">
        <v>201</v>
      </c>
      <c r="B77" s="215"/>
      <c r="C77" s="409"/>
      <c r="D77" s="434">
        <f t="shared" si="98"/>
        <v>0</v>
      </c>
      <c r="E77" s="422"/>
      <c r="F77" s="409"/>
      <c r="G77" s="434">
        <f t="shared" si="99"/>
        <v>0</v>
      </c>
      <c r="H77" s="422"/>
      <c r="I77" s="409"/>
      <c r="J77" s="434">
        <f t="shared" si="100"/>
        <v>0</v>
      </c>
      <c r="K77" s="422"/>
      <c r="L77" s="409"/>
      <c r="M77" s="434">
        <f t="shared" si="101"/>
        <v>0</v>
      </c>
      <c r="N77" s="422"/>
      <c r="O77" s="409"/>
      <c r="P77" s="434">
        <f t="shared" si="102"/>
        <v>0</v>
      </c>
      <c r="Q77" s="422"/>
      <c r="R77" s="409"/>
      <c r="S77" s="434">
        <f t="shared" si="103"/>
        <v>0</v>
      </c>
      <c r="T77" s="482">
        <f t="shared" si="104"/>
        <v>0</v>
      </c>
      <c r="U77" s="660">
        <f t="shared" si="105"/>
        <v>0</v>
      </c>
      <c r="V77" s="660">
        <f t="shared" si="106"/>
        <v>0</v>
      </c>
      <c r="W77" s="213"/>
      <c r="Z77" s="59" t="s">
        <v>201</v>
      </c>
      <c r="AA77" s="56"/>
      <c r="AB77" s="514"/>
      <c r="AC77" s="536"/>
      <c r="AD77" s="525"/>
      <c r="AE77" s="514"/>
      <c r="AF77" s="536"/>
      <c r="AG77" s="525"/>
      <c r="AH77" s="514"/>
      <c r="AI77" s="536"/>
      <c r="AJ77" s="653"/>
      <c r="AK77" s="562"/>
      <c r="AL77" s="562"/>
      <c r="AM77" s="51"/>
    </row>
    <row r="78" spans="1:39" ht="18" customHeight="1">
      <c r="A78" s="211" t="s">
        <v>70</v>
      </c>
      <c r="B78" s="237">
        <f t="shared" ref="B78:R78" si="109">SUBTOTAL(9,B79:B81)</f>
        <v>0</v>
      </c>
      <c r="C78" s="466">
        <f t="shared" si="109"/>
        <v>0</v>
      </c>
      <c r="D78" s="476">
        <f t="shared" si="98"/>
        <v>0</v>
      </c>
      <c r="E78" s="471">
        <f t="shared" si="109"/>
        <v>0</v>
      </c>
      <c r="F78" s="466">
        <f t="shared" si="109"/>
        <v>0</v>
      </c>
      <c r="G78" s="476">
        <f t="shared" si="99"/>
        <v>0</v>
      </c>
      <c r="H78" s="471">
        <f t="shared" si="109"/>
        <v>0</v>
      </c>
      <c r="I78" s="466">
        <f t="shared" si="109"/>
        <v>0</v>
      </c>
      <c r="J78" s="476">
        <f t="shared" si="100"/>
        <v>0</v>
      </c>
      <c r="K78" s="471">
        <f t="shared" si="109"/>
        <v>0</v>
      </c>
      <c r="L78" s="466">
        <f t="shared" si="109"/>
        <v>0</v>
      </c>
      <c r="M78" s="476">
        <f t="shared" si="101"/>
        <v>0</v>
      </c>
      <c r="N78" s="471">
        <f t="shared" si="109"/>
        <v>0</v>
      </c>
      <c r="O78" s="466">
        <f t="shared" si="109"/>
        <v>0</v>
      </c>
      <c r="P78" s="476">
        <f t="shared" si="102"/>
        <v>0</v>
      </c>
      <c r="Q78" s="471">
        <f t="shared" si="109"/>
        <v>0</v>
      </c>
      <c r="R78" s="466">
        <f t="shared" si="109"/>
        <v>0</v>
      </c>
      <c r="S78" s="476">
        <f t="shared" si="103"/>
        <v>0</v>
      </c>
      <c r="T78" s="481">
        <f t="shared" si="104"/>
        <v>0</v>
      </c>
      <c r="U78" s="674">
        <f t="shared" si="105"/>
        <v>0</v>
      </c>
      <c r="V78" s="674">
        <f t="shared" si="106"/>
        <v>0</v>
      </c>
      <c r="W78" s="213"/>
      <c r="Z78" s="58" t="s">
        <v>70</v>
      </c>
      <c r="AA78" s="110"/>
      <c r="AB78" s="638"/>
      <c r="AC78" s="648"/>
      <c r="AD78" s="643"/>
      <c r="AE78" s="638"/>
      <c r="AF78" s="648"/>
      <c r="AG78" s="643"/>
      <c r="AH78" s="638"/>
      <c r="AI78" s="648"/>
      <c r="AJ78" s="652"/>
      <c r="AK78" s="580"/>
      <c r="AL78" s="580"/>
      <c r="AM78" s="51"/>
    </row>
    <row r="79" spans="1:39" ht="18" customHeight="1">
      <c r="A79" s="214" t="s">
        <v>202</v>
      </c>
      <c r="B79" s="215"/>
      <c r="C79" s="409"/>
      <c r="D79" s="434">
        <f t="shared" si="98"/>
        <v>0</v>
      </c>
      <c r="E79" s="422"/>
      <c r="F79" s="409"/>
      <c r="G79" s="460">
        <f t="shared" si="99"/>
        <v>0</v>
      </c>
      <c r="H79" s="422"/>
      <c r="I79" s="409"/>
      <c r="J79" s="434">
        <f t="shared" si="100"/>
        <v>0</v>
      </c>
      <c r="K79" s="422"/>
      <c r="L79" s="409"/>
      <c r="M79" s="434">
        <f t="shared" si="101"/>
        <v>0</v>
      </c>
      <c r="N79" s="422"/>
      <c r="O79" s="409"/>
      <c r="P79" s="434">
        <f t="shared" si="102"/>
        <v>0</v>
      </c>
      <c r="Q79" s="422"/>
      <c r="R79" s="409"/>
      <c r="S79" s="434">
        <f t="shared" si="103"/>
        <v>0</v>
      </c>
      <c r="T79" s="482">
        <f t="shared" si="104"/>
        <v>0</v>
      </c>
      <c r="U79" s="660">
        <f t="shared" si="105"/>
        <v>0</v>
      </c>
      <c r="V79" s="660">
        <f t="shared" si="106"/>
        <v>0</v>
      </c>
      <c r="W79" s="213"/>
      <c r="Z79" s="59" t="s">
        <v>202</v>
      </c>
      <c r="AA79" s="56"/>
      <c r="AB79" s="514"/>
      <c r="AC79" s="536"/>
      <c r="AD79" s="525"/>
      <c r="AE79" s="514"/>
      <c r="AF79" s="536"/>
      <c r="AG79" s="525"/>
      <c r="AH79" s="514"/>
      <c r="AI79" s="536"/>
      <c r="AJ79" s="653"/>
      <c r="AK79" s="562"/>
      <c r="AL79" s="562"/>
      <c r="AM79" s="51"/>
    </row>
    <row r="80" spans="1:39" ht="18" customHeight="1">
      <c r="A80" s="214" t="s">
        <v>203</v>
      </c>
      <c r="B80" s="215"/>
      <c r="C80" s="409"/>
      <c r="D80" s="434">
        <f t="shared" si="98"/>
        <v>0</v>
      </c>
      <c r="E80" s="422"/>
      <c r="F80" s="409"/>
      <c r="G80" s="434">
        <f t="shared" si="99"/>
        <v>0</v>
      </c>
      <c r="H80" s="422"/>
      <c r="I80" s="409"/>
      <c r="J80" s="434">
        <f t="shared" si="100"/>
        <v>0</v>
      </c>
      <c r="K80" s="422"/>
      <c r="L80" s="409"/>
      <c r="M80" s="434">
        <f t="shared" si="101"/>
        <v>0</v>
      </c>
      <c r="N80" s="422"/>
      <c r="O80" s="409"/>
      <c r="P80" s="434">
        <f t="shared" si="102"/>
        <v>0</v>
      </c>
      <c r="Q80" s="422"/>
      <c r="R80" s="409"/>
      <c r="S80" s="434">
        <f t="shared" si="103"/>
        <v>0</v>
      </c>
      <c r="T80" s="482">
        <f t="shared" si="104"/>
        <v>0</v>
      </c>
      <c r="U80" s="660">
        <f t="shared" si="105"/>
        <v>0</v>
      </c>
      <c r="V80" s="660">
        <f t="shared" si="106"/>
        <v>0</v>
      </c>
      <c r="W80" s="213"/>
      <c r="Z80" s="59" t="s">
        <v>203</v>
      </c>
      <c r="AA80" s="56"/>
      <c r="AB80" s="514"/>
      <c r="AC80" s="536"/>
      <c r="AD80" s="525"/>
      <c r="AE80" s="514"/>
      <c r="AF80" s="536"/>
      <c r="AG80" s="525"/>
      <c r="AH80" s="514"/>
      <c r="AI80" s="536"/>
      <c r="AJ80" s="653"/>
      <c r="AK80" s="562"/>
      <c r="AL80" s="562"/>
      <c r="AM80" s="51"/>
    </row>
    <row r="81" spans="1:39" ht="18" customHeight="1">
      <c r="A81" s="214" t="s">
        <v>204</v>
      </c>
      <c r="B81" s="215"/>
      <c r="C81" s="409"/>
      <c r="D81" s="434">
        <f t="shared" si="98"/>
        <v>0</v>
      </c>
      <c r="E81" s="422"/>
      <c r="F81" s="409"/>
      <c r="G81" s="434">
        <f t="shared" si="99"/>
        <v>0</v>
      </c>
      <c r="H81" s="422"/>
      <c r="I81" s="409"/>
      <c r="J81" s="434">
        <f t="shared" si="100"/>
        <v>0</v>
      </c>
      <c r="K81" s="422"/>
      <c r="L81" s="409"/>
      <c r="M81" s="434">
        <f t="shared" si="101"/>
        <v>0</v>
      </c>
      <c r="N81" s="422"/>
      <c r="O81" s="409"/>
      <c r="P81" s="434">
        <f t="shared" si="102"/>
        <v>0</v>
      </c>
      <c r="Q81" s="422"/>
      <c r="R81" s="409"/>
      <c r="S81" s="434">
        <f t="shared" si="103"/>
        <v>0</v>
      </c>
      <c r="T81" s="482">
        <f t="shared" si="104"/>
        <v>0</v>
      </c>
      <c r="U81" s="660">
        <f t="shared" si="105"/>
        <v>0</v>
      </c>
      <c r="V81" s="660">
        <f t="shared" si="106"/>
        <v>0</v>
      </c>
      <c r="W81" s="213"/>
      <c r="Z81" s="59" t="s">
        <v>204</v>
      </c>
      <c r="AA81" s="56"/>
      <c r="AB81" s="514"/>
      <c r="AC81" s="536"/>
      <c r="AD81" s="525"/>
      <c r="AE81" s="514"/>
      <c r="AF81" s="536"/>
      <c r="AG81" s="525"/>
      <c r="AH81" s="514"/>
      <c r="AI81" s="536"/>
      <c r="AJ81" s="653"/>
      <c r="AK81" s="562"/>
      <c r="AL81" s="562"/>
      <c r="AM81" s="51"/>
    </row>
    <row r="82" spans="1:39" ht="18" customHeight="1">
      <c r="A82" s="211" t="s">
        <v>71</v>
      </c>
      <c r="B82" s="237">
        <f t="shared" ref="B82:R82" si="110">SUBTOTAL(9,B83:B89)</f>
        <v>0</v>
      </c>
      <c r="C82" s="466">
        <f t="shared" si="110"/>
        <v>0</v>
      </c>
      <c r="D82" s="476">
        <f t="shared" si="98"/>
        <v>0</v>
      </c>
      <c r="E82" s="471">
        <f t="shared" si="110"/>
        <v>0</v>
      </c>
      <c r="F82" s="466">
        <f t="shared" si="110"/>
        <v>0</v>
      </c>
      <c r="G82" s="476">
        <f t="shared" si="99"/>
        <v>0</v>
      </c>
      <c r="H82" s="471">
        <f t="shared" si="110"/>
        <v>0</v>
      </c>
      <c r="I82" s="466">
        <f t="shared" si="110"/>
        <v>0</v>
      </c>
      <c r="J82" s="476">
        <f t="shared" si="100"/>
        <v>0</v>
      </c>
      <c r="K82" s="471">
        <f t="shared" si="110"/>
        <v>0</v>
      </c>
      <c r="L82" s="466">
        <f t="shared" si="110"/>
        <v>0</v>
      </c>
      <c r="M82" s="476">
        <f t="shared" si="101"/>
        <v>0</v>
      </c>
      <c r="N82" s="471">
        <f t="shared" si="110"/>
        <v>0</v>
      </c>
      <c r="O82" s="466">
        <f t="shared" si="110"/>
        <v>0</v>
      </c>
      <c r="P82" s="476">
        <f t="shared" si="102"/>
        <v>0</v>
      </c>
      <c r="Q82" s="471">
        <f t="shared" si="110"/>
        <v>0</v>
      </c>
      <c r="R82" s="466">
        <f t="shared" si="110"/>
        <v>0</v>
      </c>
      <c r="S82" s="476">
        <f t="shared" si="103"/>
        <v>0</v>
      </c>
      <c r="T82" s="481">
        <f t="shared" si="104"/>
        <v>0</v>
      </c>
      <c r="U82" s="674">
        <f t="shared" si="105"/>
        <v>0</v>
      </c>
      <c r="V82" s="674">
        <f t="shared" si="106"/>
        <v>0</v>
      </c>
      <c r="W82" s="213"/>
      <c r="Z82" s="58" t="s">
        <v>71</v>
      </c>
      <c r="AA82" s="110"/>
      <c r="AB82" s="638"/>
      <c r="AC82" s="648"/>
      <c r="AD82" s="643"/>
      <c r="AE82" s="638"/>
      <c r="AF82" s="648"/>
      <c r="AG82" s="643"/>
      <c r="AH82" s="638"/>
      <c r="AI82" s="648"/>
      <c r="AJ82" s="652"/>
      <c r="AK82" s="580"/>
      <c r="AL82" s="580"/>
      <c r="AM82" s="51"/>
    </row>
    <row r="83" spans="1:39" ht="18" customHeight="1">
      <c r="A83" s="214" t="s">
        <v>205</v>
      </c>
      <c r="B83" s="215"/>
      <c r="C83" s="409"/>
      <c r="D83" s="434">
        <f t="shared" si="98"/>
        <v>0</v>
      </c>
      <c r="E83" s="422"/>
      <c r="F83" s="409"/>
      <c r="G83" s="434">
        <f t="shared" si="99"/>
        <v>0</v>
      </c>
      <c r="H83" s="422"/>
      <c r="I83" s="409"/>
      <c r="J83" s="434">
        <f t="shared" si="100"/>
        <v>0</v>
      </c>
      <c r="K83" s="422"/>
      <c r="L83" s="409"/>
      <c r="M83" s="434">
        <f t="shared" si="101"/>
        <v>0</v>
      </c>
      <c r="N83" s="422"/>
      <c r="O83" s="409"/>
      <c r="P83" s="434">
        <f t="shared" si="102"/>
        <v>0</v>
      </c>
      <c r="Q83" s="422"/>
      <c r="R83" s="409"/>
      <c r="S83" s="434">
        <f t="shared" si="103"/>
        <v>0</v>
      </c>
      <c r="T83" s="482">
        <f t="shared" si="104"/>
        <v>0</v>
      </c>
      <c r="U83" s="660">
        <f t="shared" si="105"/>
        <v>0</v>
      </c>
      <c r="V83" s="660">
        <f t="shared" si="106"/>
        <v>0</v>
      </c>
      <c r="W83" s="213"/>
      <c r="Z83" s="59" t="s">
        <v>205</v>
      </c>
      <c r="AA83" s="56"/>
      <c r="AB83" s="514"/>
      <c r="AC83" s="536"/>
      <c r="AD83" s="525"/>
      <c r="AE83" s="514"/>
      <c r="AF83" s="536"/>
      <c r="AG83" s="525"/>
      <c r="AH83" s="514"/>
      <c r="AI83" s="536"/>
      <c r="AJ83" s="653"/>
      <c r="AK83" s="562"/>
      <c r="AL83" s="562"/>
      <c r="AM83" s="51"/>
    </row>
    <row r="84" spans="1:39" ht="18" customHeight="1">
      <c r="A84" s="214" t="s">
        <v>206</v>
      </c>
      <c r="B84" s="215"/>
      <c r="C84" s="409"/>
      <c r="D84" s="434">
        <f t="shared" si="98"/>
        <v>0</v>
      </c>
      <c r="E84" s="422"/>
      <c r="F84" s="409"/>
      <c r="G84" s="434">
        <f t="shared" si="99"/>
        <v>0</v>
      </c>
      <c r="H84" s="422"/>
      <c r="I84" s="409"/>
      <c r="J84" s="434">
        <f t="shared" si="100"/>
        <v>0</v>
      </c>
      <c r="K84" s="422"/>
      <c r="L84" s="409"/>
      <c r="M84" s="434">
        <f t="shared" si="101"/>
        <v>0</v>
      </c>
      <c r="N84" s="422"/>
      <c r="O84" s="409"/>
      <c r="P84" s="434">
        <f t="shared" si="102"/>
        <v>0</v>
      </c>
      <c r="Q84" s="422"/>
      <c r="R84" s="409"/>
      <c r="S84" s="434">
        <f t="shared" si="103"/>
        <v>0</v>
      </c>
      <c r="T84" s="482">
        <f t="shared" si="104"/>
        <v>0</v>
      </c>
      <c r="U84" s="660">
        <f t="shared" si="105"/>
        <v>0</v>
      </c>
      <c r="V84" s="660">
        <f t="shared" si="106"/>
        <v>0</v>
      </c>
      <c r="W84" s="213"/>
      <c r="Z84" s="59" t="s">
        <v>206</v>
      </c>
      <c r="AA84" s="56"/>
      <c r="AB84" s="514"/>
      <c r="AC84" s="536"/>
      <c r="AD84" s="525"/>
      <c r="AE84" s="514"/>
      <c r="AF84" s="536"/>
      <c r="AG84" s="525"/>
      <c r="AH84" s="514"/>
      <c r="AI84" s="536"/>
      <c r="AJ84" s="653"/>
      <c r="AK84" s="562"/>
      <c r="AL84" s="562"/>
      <c r="AM84" s="51"/>
    </row>
    <row r="85" spans="1:39" ht="18" customHeight="1">
      <c r="A85" s="214" t="s">
        <v>207</v>
      </c>
      <c r="B85" s="215"/>
      <c r="C85" s="409"/>
      <c r="D85" s="434">
        <f t="shared" si="98"/>
        <v>0</v>
      </c>
      <c r="E85" s="422"/>
      <c r="F85" s="409"/>
      <c r="G85" s="434">
        <f t="shared" si="99"/>
        <v>0</v>
      </c>
      <c r="H85" s="422"/>
      <c r="I85" s="409"/>
      <c r="J85" s="434">
        <f t="shared" si="100"/>
        <v>0</v>
      </c>
      <c r="K85" s="422"/>
      <c r="L85" s="409"/>
      <c r="M85" s="434">
        <f t="shared" si="101"/>
        <v>0</v>
      </c>
      <c r="N85" s="422"/>
      <c r="O85" s="409"/>
      <c r="P85" s="434">
        <f t="shared" si="102"/>
        <v>0</v>
      </c>
      <c r="Q85" s="422"/>
      <c r="R85" s="409"/>
      <c r="S85" s="434">
        <f t="shared" si="103"/>
        <v>0</v>
      </c>
      <c r="T85" s="482">
        <f t="shared" si="104"/>
        <v>0</v>
      </c>
      <c r="U85" s="660">
        <f t="shared" si="105"/>
        <v>0</v>
      </c>
      <c r="V85" s="660">
        <f t="shared" si="106"/>
        <v>0</v>
      </c>
      <c r="W85" s="213"/>
      <c r="Z85" s="59" t="s">
        <v>207</v>
      </c>
      <c r="AA85" s="56"/>
      <c r="AB85" s="514"/>
      <c r="AC85" s="536"/>
      <c r="AD85" s="525"/>
      <c r="AE85" s="514"/>
      <c r="AF85" s="536"/>
      <c r="AG85" s="525"/>
      <c r="AH85" s="514"/>
      <c r="AI85" s="536"/>
      <c r="AJ85" s="653"/>
      <c r="AK85" s="562"/>
      <c r="AL85" s="562"/>
      <c r="AM85" s="51"/>
    </row>
    <row r="86" spans="1:39" ht="18" customHeight="1">
      <c r="A86" s="214" t="s">
        <v>208</v>
      </c>
      <c r="B86" s="215"/>
      <c r="C86" s="409"/>
      <c r="D86" s="434">
        <f t="shared" si="98"/>
        <v>0</v>
      </c>
      <c r="E86" s="422"/>
      <c r="F86" s="409"/>
      <c r="G86" s="434">
        <f t="shared" si="99"/>
        <v>0</v>
      </c>
      <c r="H86" s="422"/>
      <c r="I86" s="409"/>
      <c r="J86" s="434">
        <f t="shared" si="100"/>
        <v>0</v>
      </c>
      <c r="K86" s="422"/>
      <c r="L86" s="409"/>
      <c r="M86" s="434">
        <f t="shared" si="101"/>
        <v>0</v>
      </c>
      <c r="N86" s="422"/>
      <c r="O86" s="409"/>
      <c r="P86" s="434">
        <f t="shared" si="102"/>
        <v>0</v>
      </c>
      <c r="Q86" s="422"/>
      <c r="R86" s="409"/>
      <c r="S86" s="434">
        <f t="shared" si="103"/>
        <v>0</v>
      </c>
      <c r="T86" s="482">
        <f t="shared" si="104"/>
        <v>0</v>
      </c>
      <c r="U86" s="660">
        <f t="shared" si="105"/>
        <v>0</v>
      </c>
      <c r="V86" s="660">
        <f t="shared" si="106"/>
        <v>0</v>
      </c>
      <c r="W86" s="213"/>
      <c r="Z86" s="59" t="s">
        <v>208</v>
      </c>
      <c r="AA86" s="56"/>
      <c r="AB86" s="514"/>
      <c r="AC86" s="536"/>
      <c r="AD86" s="525"/>
      <c r="AE86" s="514"/>
      <c r="AF86" s="536"/>
      <c r="AG86" s="525"/>
      <c r="AH86" s="514"/>
      <c r="AI86" s="536"/>
      <c r="AJ86" s="653"/>
      <c r="AK86" s="562"/>
      <c r="AL86" s="562"/>
      <c r="AM86" s="51"/>
    </row>
    <row r="87" spans="1:39" ht="18" customHeight="1">
      <c r="A87" s="214" t="s">
        <v>209</v>
      </c>
      <c r="B87" s="215"/>
      <c r="C87" s="409"/>
      <c r="D87" s="434">
        <f t="shared" si="98"/>
        <v>0</v>
      </c>
      <c r="E87" s="422"/>
      <c r="F87" s="409"/>
      <c r="G87" s="434">
        <f t="shared" si="99"/>
        <v>0</v>
      </c>
      <c r="H87" s="422"/>
      <c r="I87" s="409"/>
      <c r="J87" s="434">
        <f t="shared" si="100"/>
        <v>0</v>
      </c>
      <c r="K87" s="422"/>
      <c r="L87" s="409"/>
      <c r="M87" s="434">
        <f t="shared" si="101"/>
        <v>0</v>
      </c>
      <c r="N87" s="422"/>
      <c r="O87" s="409"/>
      <c r="P87" s="434">
        <f t="shared" si="102"/>
        <v>0</v>
      </c>
      <c r="Q87" s="422"/>
      <c r="R87" s="409"/>
      <c r="S87" s="434">
        <f t="shared" si="103"/>
        <v>0</v>
      </c>
      <c r="T87" s="482">
        <f t="shared" si="104"/>
        <v>0</v>
      </c>
      <c r="U87" s="660">
        <f t="shared" si="105"/>
        <v>0</v>
      </c>
      <c r="V87" s="660">
        <f t="shared" si="106"/>
        <v>0</v>
      </c>
      <c r="W87" s="213"/>
      <c r="Z87" s="59" t="s">
        <v>209</v>
      </c>
      <c r="AA87" s="56"/>
      <c r="AB87" s="514"/>
      <c r="AC87" s="536"/>
      <c r="AD87" s="525"/>
      <c r="AE87" s="514"/>
      <c r="AF87" s="536"/>
      <c r="AG87" s="525"/>
      <c r="AH87" s="514"/>
      <c r="AI87" s="536"/>
      <c r="AJ87" s="653"/>
      <c r="AK87" s="562"/>
      <c r="AL87" s="562"/>
      <c r="AM87" s="51"/>
    </row>
    <row r="88" spans="1:39" ht="18" customHeight="1">
      <c r="A88" s="214" t="s">
        <v>210</v>
      </c>
      <c r="B88" s="215"/>
      <c r="C88" s="409"/>
      <c r="D88" s="434">
        <f t="shared" si="98"/>
        <v>0</v>
      </c>
      <c r="E88" s="422"/>
      <c r="F88" s="409"/>
      <c r="G88" s="434">
        <f t="shared" si="99"/>
        <v>0</v>
      </c>
      <c r="H88" s="422"/>
      <c r="I88" s="409"/>
      <c r="J88" s="434">
        <f t="shared" si="100"/>
        <v>0</v>
      </c>
      <c r="K88" s="422"/>
      <c r="L88" s="409"/>
      <c r="M88" s="434">
        <f t="shared" si="101"/>
        <v>0</v>
      </c>
      <c r="N88" s="422"/>
      <c r="O88" s="409"/>
      <c r="P88" s="434">
        <f t="shared" si="102"/>
        <v>0</v>
      </c>
      <c r="Q88" s="422"/>
      <c r="R88" s="409"/>
      <c r="S88" s="434">
        <f t="shared" si="103"/>
        <v>0</v>
      </c>
      <c r="T88" s="482">
        <f t="shared" si="104"/>
        <v>0</v>
      </c>
      <c r="U88" s="660">
        <f t="shared" si="105"/>
        <v>0</v>
      </c>
      <c r="V88" s="660">
        <f t="shared" si="106"/>
        <v>0</v>
      </c>
      <c r="W88" s="213"/>
      <c r="Z88" s="59" t="s">
        <v>210</v>
      </c>
      <c r="AA88" s="56"/>
      <c r="AB88" s="514"/>
      <c r="AC88" s="536"/>
      <c r="AD88" s="525"/>
      <c r="AE88" s="514"/>
      <c r="AF88" s="536"/>
      <c r="AG88" s="525"/>
      <c r="AH88" s="514"/>
      <c r="AI88" s="536"/>
      <c r="AJ88" s="653"/>
      <c r="AK88" s="562"/>
      <c r="AL88" s="562"/>
      <c r="AM88" s="51"/>
    </row>
    <row r="89" spans="1:39" ht="18" customHeight="1">
      <c r="A89" s="214" t="s">
        <v>211</v>
      </c>
      <c r="B89" s="215"/>
      <c r="C89" s="409"/>
      <c r="D89" s="434">
        <f t="shared" si="98"/>
        <v>0</v>
      </c>
      <c r="E89" s="422"/>
      <c r="F89" s="409"/>
      <c r="G89" s="434">
        <f t="shared" si="99"/>
        <v>0</v>
      </c>
      <c r="H89" s="422"/>
      <c r="I89" s="409"/>
      <c r="J89" s="434">
        <f t="shared" si="100"/>
        <v>0</v>
      </c>
      <c r="K89" s="422"/>
      <c r="L89" s="409"/>
      <c r="M89" s="434">
        <f t="shared" si="101"/>
        <v>0</v>
      </c>
      <c r="N89" s="422"/>
      <c r="O89" s="409"/>
      <c r="P89" s="434">
        <f t="shared" si="102"/>
        <v>0</v>
      </c>
      <c r="Q89" s="422"/>
      <c r="R89" s="409"/>
      <c r="S89" s="434">
        <f t="shared" si="103"/>
        <v>0</v>
      </c>
      <c r="T89" s="482">
        <f t="shared" si="104"/>
        <v>0</v>
      </c>
      <c r="U89" s="660">
        <f t="shared" si="105"/>
        <v>0</v>
      </c>
      <c r="V89" s="660">
        <f t="shared" si="106"/>
        <v>0</v>
      </c>
      <c r="W89" s="213"/>
      <c r="Z89" s="59" t="s">
        <v>211</v>
      </c>
      <c r="AA89" s="56"/>
      <c r="AB89" s="514"/>
      <c r="AC89" s="536"/>
      <c r="AD89" s="525"/>
      <c r="AE89" s="514"/>
      <c r="AF89" s="536"/>
      <c r="AG89" s="525"/>
      <c r="AH89" s="514"/>
      <c r="AI89" s="536"/>
      <c r="AJ89" s="653"/>
      <c r="AK89" s="562"/>
      <c r="AL89" s="562"/>
      <c r="AM89" s="51"/>
    </row>
    <row r="90" spans="1:39" ht="18" customHeight="1">
      <c r="A90" s="238" t="s">
        <v>73</v>
      </c>
      <c r="B90" s="239"/>
      <c r="C90" s="467"/>
      <c r="D90" s="434">
        <f t="shared" si="98"/>
        <v>0</v>
      </c>
      <c r="E90" s="472"/>
      <c r="F90" s="467"/>
      <c r="G90" s="434">
        <f t="shared" si="99"/>
        <v>0</v>
      </c>
      <c r="H90" s="472"/>
      <c r="I90" s="467"/>
      <c r="J90" s="480">
        <f t="shared" si="100"/>
        <v>0</v>
      </c>
      <c r="K90" s="472"/>
      <c r="L90" s="467"/>
      <c r="M90" s="480">
        <f t="shared" si="101"/>
        <v>0</v>
      </c>
      <c r="N90" s="472"/>
      <c r="O90" s="467"/>
      <c r="P90" s="480">
        <f t="shared" si="102"/>
        <v>0</v>
      </c>
      <c r="Q90" s="472"/>
      <c r="R90" s="467"/>
      <c r="S90" s="480">
        <f t="shared" si="103"/>
        <v>0</v>
      </c>
      <c r="T90" s="483">
        <f t="shared" si="104"/>
        <v>0</v>
      </c>
      <c r="U90" s="675">
        <f t="shared" si="105"/>
        <v>0</v>
      </c>
      <c r="V90" s="675">
        <f t="shared" si="106"/>
        <v>0</v>
      </c>
      <c r="W90" s="240"/>
      <c r="Z90" s="60" t="s">
        <v>73</v>
      </c>
      <c r="AA90" s="111"/>
      <c r="AB90" s="639"/>
      <c r="AC90" s="649"/>
      <c r="AD90" s="644"/>
      <c r="AE90" s="639"/>
      <c r="AF90" s="649"/>
      <c r="AG90" s="644"/>
      <c r="AH90" s="639"/>
      <c r="AI90" s="649"/>
      <c r="AJ90" s="654"/>
      <c r="AK90" s="581"/>
      <c r="AL90" s="581"/>
      <c r="AM90" s="52"/>
    </row>
    <row r="91" spans="1:39" ht="18" customHeight="1">
      <c r="A91" s="241" t="str">
        <f>IF($B$4="有","一般管理費","")</f>
        <v/>
      </c>
      <c r="B91" s="242"/>
      <c r="C91" s="468"/>
      <c r="D91" s="477">
        <f t="shared" si="98"/>
        <v>0</v>
      </c>
      <c r="E91" s="473"/>
      <c r="F91" s="468"/>
      <c r="G91" s="477">
        <f t="shared" si="99"/>
        <v>0</v>
      </c>
      <c r="H91" s="473"/>
      <c r="I91" s="468"/>
      <c r="J91" s="477">
        <f t="shared" si="100"/>
        <v>0</v>
      </c>
      <c r="K91" s="473"/>
      <c r="L91" s="468"/>
      <c r="M91" s="477">
        <f t="shared" si="101"/>
        <v>0</v>
      </c>
      <c r="N91" s="473"/>
      <c r="O91" s="468"/>
      <c r="P91" s="477">
        <f t="shared" si="102"/>
        <v>0</v>
      </c>
      <c r="Q91" s="473"/>
      <c r="R91" s="468"/>
      <c r="S91" s="477">
        <f t="shared" si="103"/>
        <v>0</v>
      </c>
      <c r="T91" s="483">
        <f t="shared" si="104"/>
        <v>0</v>
      </c>
      <c r="U91" s="676">
        <f t="shared" si="105"/>
        <v>0</v>
      </c>
      <c r="V91" s="676">
        <f t="shared" si="106"/>
        <v>0</v>
      </c>
      <c r="W91" s="243"/>
      <c r="Z91" s="94" t="s">
        <v>217</v>
      </c>
      <c r="AA91" s="92"/>
      <c r="AB91" s="640"/>
      <c r="AC91" s="650"/>
      <c r="AD91" s="645"/>
      <c r="AE91" s="640"/>
      <c r="AF91" s="650"/>
      <c r="AG91" s="645"/>
      <c r="AH91" s="640"/>
      <c r="AI91" s="650"/>
      <c r="AJ91" s="654"/>
      <c r="AK91" s="582"/>
      <c r="AL91" s="582"/>
      <c r="AM91" s="93"/>
    </row>
    <row r="92" spans="1:39" s="2" customFormat="1" ht="18" customHeight="1" thickBot="1">
      <c r="A92" s="244" t="s">
        <v>235</v>
      </c>
      <c r="B92" s="245">
        <f>B71+B90+B91</f>
        <v>0</v>
      </c>
      <c r="C92" s="469">
        <f t="shared" ref="C92:R92" si="111">C71+C90+C91</f>
        <v>0</v>
      </c>
      <c r="D92" s="478">
        <f t="shared" si="98"/>
        <v>0</v>
      </c>
      <c r="E92" s="474">
        <f t="shared" si="111"/>
        <v>0</v>
      </c>
      <c r="F92" s="469">
        <f t="shared" si="111"/>
        <v>0</v>
      </c>
      <c r="G92" s="478">
        <f t="shared" si="99"/>
        <v>0</v>
      </c>
      <c r="H92" s="474">
        <f t="shared" si="111"/>
        <v>0</v>
      </c>
      <c r="I92" s="469">
        <f t="shared" si="111"/>
        <v>0</v>
      </c>
      <c r="J92" s="478">
        <f t="shared" si="100"/>
        <v>0</v>
      </c>
      <c r="K92" s="474">
        <f t="shared" si="111"/>
        <v>0</v>
      </c>
      <c r="L92" s="469">
        <f t="shared" si="111"/>
        <v>0</v>
      </c>
      <c r="M92" s="478">
        <f t="shared" si="101"/>
        <v>0</v>
      </c>
      <c r="N92" s="474">
        <f t="shared" si="111"/>
        <v>0</v>
      </c>
      <c r="O92" s="469">
        <f>O71+O90+O91</f>
        <v>0</v>
      </c>
      <c r="P92" s="478">
        <f t="shared" si="102"/>
        <v>0</v>
      </c>
      <c r="Q92" s="474">
        <f t="shared" si="111"/>
        <v>0</v>
      </c>
      <c r="R92" s="469">
        <f t="shared" si="111"/>
        <v>0</v>
      </c>
      <c r="S92" s="478">
        <f t="shared" si="103"/>
        <v>0</v>
      </c>
      <c r="T92" s="484">
        <f t="shared" si="104"/>
        <v>0</v>
      </c>
      <c r="U92" s="677">
        <f t="shared" si="105"/>
        <v>0</v>
      </c>
      <c r="V92" s="677">
        <f t="shared" si="106"/>
        <v>0</v>
      </c>
      <c r="W92" s="226"/>
      <c r="Z92" s="68" t="s">
        <v>235</v>
      </c>
      <c r="AA92" s="69"/>
      <c r="AB92" s="641"/>
      <c r="AC92" s="651"/>
      <c r="AD92" s="646"/>
      <c r="AE92" s="641"/>
      <c r="AF92" s="651"/>
      <c r="AG92" s="646"/>
      <c r="AH92" s="641"/>
      <c r="AI92" s="651"/>
      <c r="AJ92" s="655"/>
      <c r="AK92" s="583"/>
      <c r="AL92" s="583"/>
      <c r="AM92" s="54"/>
    </row>
  </sheetData>
  <sheetProtection insertColumns="0" deleteColumns="0"/>
  <protectedRanges>
    <protectedRange sqref="A3 B4:B6 B16:S17 B19:S20 B22:S24 B26:S33 B36:S36 B64:S64 Z3 AA4:AA6 B12:S13 C58:S62 B73:S74 B76:S77 B79:S81 B83:S90 AA26:AI33 AA36:AI36 AA58:AI62 AA64:AI64 AA73:AI74 AA76:AI77 AA79:AI81 AA83:AI90 AA16:AI17 AA12:AI13 AA19:AI20 AA22:AI24" name="範囲1"/>
  </protectedRanges>
  <mergeCells count="56">
    <mergeCell ref="AM69:AM70"/>
    <mergeCell ref="Z69:Z70"/>
    <mergeCell ref="AA69:AC69"/>
    <mergeCell ref="AD69:AF69"/>
    <mergeCell ref="AG69:AI69"/>
    <mergeCell ref="AJ69:AL69"/>
    <mergeCell ref="AJ55:AL55"/>
    <mergeCell ref="AM55:AM56"/>
    <mergeCell ref="Z55:Z56"/>
    <mergeCell ref="AA55:AC55"/>
    <mergeCell ref="AD55:AF55"/>
    <mergeCell ref="AG55:AI55"/>
    <mergeCell ref="AJ12:AL12"/>
    <mergeCell ref="AM12:AM13"/>
    <mergeCell ref="Z12:Z13"/>
    <mergeCell ref="AA12:AC12"/>
    <mergeCell ref="AD12:AF12"/>
    <mergeCell ref="AG12:AI12"/>
    <mergeCell ref="N69:P69"/>
    <mergeCell ref="Q69:S69"/>
    <mergeCell ref="W12:W13"/>
    <mergeCell ref="W55:W56"/>
    <mergeCell ref="W69:W70"/>
    <mergeCell ref="T12:V12"/>
    <mergeCell ref="T55:V55"/>
    <mergeCell ref="T69:V69"/>
    <mergeCell ref="A69:A70"/>
    <mergeCell ref="B69:D69"/>
    <mergeCell ref="E69:G69"/>
    <mergeCell ref="H69:J69"/>
    <mergeCell ref="K69:M69"/>
    <mergeCell ref="K12:M12"/>
    <mergeCell ref="N12:P12"/>
    <mergeCell ref="Q12:S12"/>
    <mergeCell ref="A55:A56"/>
    <mergeCell ref="B55:D55"/>
    <mergeCell ref="E55:G55"/>
    <mergeCell ref="H55:J55"/>
    <mergeCell ref="K55:M55"/>
    <mergeCell ref="N55:P55"/>
    <mergeCell ref="Q55:S55"/>
    <mergeCell ref="A12:A13"/>
    <mergeCell ref="B12:D12"/>
    <mergeCell ref="E12:G12"/>
    <mergeCell ref="H12:J12"/>
    <mergeCell ref="AF3:AM3"/>
    <mergeCell ref="B7:W7"/>
    <mergeCell ref="B9:C9"/>
    <mergeCell ref="E9:F9"/>
    <mergeCell ref="B8:W8"/>
    <mergeCell ref="AA7:AM7"/>
    <mergeCell ref="AA8:AM8"/>
    <mergeCell ref="AA9:AB9"/>
    <mergeCell ref="AD9:AE9"/>
    <mergeCell ref="AI4:AM4"/>
    <mergeCell ref="AG9:AH9"/>
  </mergeCells>
  <phoneticPr fontId="7"/>
  <conditionalFormatting sqref="B13:S13">
    <cfRule type="containsBlanks" dxfId="33" priority="6">
      <formula>LEN(TRIM(B13))=0</formula>
    </cfRule>
  </conditionalFormatting>
  <conditionalFormatting sqref="B16:S17">
    <cfRule type="containsBlanks" dxfId="32" priority="70">
      <formula>LEN(TRIM(B16))=0</formula>
    </cfRule>
  </conditionalFormatting>
  <conditionalFormatting sqref="B19:S20 B22:S24">
    <cfRule type="containsBlanks" dxfId="31" priority="55">
      <formula>LEN(TRIM(B19))=0</formula>
    </cfRule>
  </conditionalFormatting>
  <conditionalFormatting sqref="B26:S33">
    <cfRule type="containsBlanks" dxfId="30" priority="53">
      <formula>LEN(TRIM(B26))=0</formula>
    </cfRule>
  </conditionalFormatting>
  <conditionalFormatting sqref="B36:S36 B64:S64 AA64:AI64 B91:S91 AA91:AI91">
    <cfRule type="notContainsBlanks" dxfId="29" priority="80">
      <formula>LEN(TRIM(B36))&gt;0</formula>
    </cfRule>
    <cfRule type="expression" dxfId="28" priority="81">
      <formula>$B$4="有"</formula>
    </cfRule>
  </conditionalFormatting>
  <conditionalFormatting sqref="B39:S39">
    <cfRule type="containsBlanks" dxfId="27" priority="12">
      <formula>LEN(TRIM(B39))=0</formula>
    </cfRule>
  </conditionalFormatting>
  <conditionalFormatting sqref="B45:S47">
    <cfRule type="expression" dxfId="26" priority="19">
      <formula>$B$6="無"</formula>
    </cfRule>
  </conditionalFormatting>
  <conditionalFormatting sqref="B50:S50">
    <cfRule type="containsBlanks" dxfId="25" priority="78">
      <formula>LEN(TRIM(B50))=0</formula>
    </cfRule>
  </conditionalFormatting>
  <conditionalFormatting sqref="B51:S51">
    <cfRule type="containsBlanks" dxfId="24" priority="20">
      <formula>LEN(TRIM(B51))=0</formula>
    </cfRule>
  </conditionalFormatting>
  <conditionalFormatting sqref="B58:S62">
    <cfRule type="containsBlanks" dxfId="23" priority="13">
      <formula>LEN(TRIM(B58))=0</formula>
    </cfRule>
  </conditionalFormatting>
  <conditionalFormatting sqref="B73:S74">
    <cfRule type="containsBlanks" dxfId="22" priority="9">
      <formula>LEN(TRIM(B73))=0</formula>
    </cfRule>
  </conditionalFormatting>
  <conditionalFormatting sqref="B76:S77">
    <cfRule type="containsBlanks" dxfId="21" priority="8">
      <formula>LEN(TRIM(B76))=0</formula>
    </cfRule>
  </conditionalFormatting>
  <conditionalFormatting sqref="B79:S81">
    <cfRule type="containsBlanks" dxfId="20" priority="7">
      <formula>LEN(TRIM(B79))=0</formula>
    </cfRule>
  </conditionalFormatting>
  <conditionalFormatting sqref="B83:S90">
    <cfRule type="containsBlanks" dxfId="19" priority="47">
      <formula>LEN(TRIM(B83))=0</formula>
    </cfRule>
  </conditionalFormatting>
  <conditionalFormatting sqref="B35:T35">
    <cfRule type="expression" dxfId="18" priority="1">
      <formula>B33&gt;B62</formula>
    </cfRule>
    <cfRule type="expression" dxfId="17" priority="2">
      <formula>B34&gt;B63</formula>
    </cfRule>
  </conditionalFormatting>
  <conditionalFormatting sqref="B42:V42">
    <cfRule type="containsBlanks" dxfId="16" priority="43">
      <formula>LEN(TRIM(B42))=0</formula>
    </cfRule>
  </conditionalFormatting>
  <conditionalFormatting sqref="B7:W8 AA42:AI42 AA50:AI50">
    <cfRule type="containsBlanks" dxfId="15" priority="72">
      <formula>LEN(TRIM(B7))=0</formula>
    </cfRule>
  </conditionalFormatting>
  <conditionalFormatting sqref="C35">
    <cfRule type="expression" dxfId="14" priority="3">
      <formula>C33&gt;C61</formula>
    </cfRule>
    <cfRule type="expression" dxfId="13" priority="4">
      <formula>C34&gt;C62</formula>
    </cfRule>
  </conditionalFormatting>
  <conditionalFormatting sqref="E35:F35 H35:I35 K35:L35 N35:O35 Q35:R35">
    <cfRule type="expression" dxfId="12" priority="15">
      <formula>E34&gt;E63</formula>
    </cfRule>
  </conditionalFormatting>
  <conditionalFormatting sqref="T41">
    <cfRule type="expression" dxfId="11" priority="5">
      <formula>T40="見直し"</formula>
    </cfRule>
  </conditionalFormatting>
  <conditionalFormatting sqref="AA12 AD12 AG12 AA13:AI13">
    <cfRule type="containsBlanks" dxfId="10" priority="41">
      <formula>LEN(TRIM(AA12))=0</formula>
    </cfRule>
  </conditionalFormatting>
  <conditionalFormatting sqref="AA16:AI17">
    <cfRule type="containsBlanks" dxfId="9" priority="40">
      <formula>LEN(TRIM(AA16))=0</formula>
    </cfRule>
  </conditionalFormatting>
  <conditionalFormatting sqref="AA19:AI20 AA22:AI24">
    <cfRule type="containsBlanks" dxfId="8" priority="34">
      <formula>LEN(TRIM(AA19))=0</formula>
    </cfRule>
  </conditionalFormatting>
  <conditionalFormatting sqref="AA26:AI33">
    <cfRule type="containsBlanks" dxfId="7" priority="32">
      <formula>LEN(TRIM(AA26))=0</formula>
    </cfRule>
  </conditionalFormatting>
  <conditionalFormatting sqref="AA36:AI36">
    <cfRule type="expression" dxfId="6" priority="30">
      <formula>$B$4="有"</formula>
    </cfRule>
  </conditionalFormatting>
  <conditionalFormatting sqref="AA39:AI39">
    <cfRule type="containsBlanks" dxfId="5" priority="11">
      <formula>LEN(TRIM(AA39))=0</formula>
    </cfRule>
  </conditionalFormatting>
  <conditionalFormatting sqref="AA58:AI62">
    <cfRule type="containsBlanks" dxfId="4" priority="35">
      <formula>LEN(TRIM(AA58))=0</formula>
    </cfRule>
  </conditionalFormatting>
  <conditionalFormatting sqref="AA73:AI74 AA76:AI77 AA79:AI81 AA83:AI90">
    <cfRule type="containsBlanks" dxfId="3" priority="31">
      <formula>LEN(TRIM(AA73))=0</formula>
    </cfRule>
  </conditionalFormatting>
  <conditionalFormatting sqref="AA7:AM8 B12 E12 H12 K12 N12 Q12">
    <cfRule type="containsBlanks" dxfId="2" priority="71">
      <formula>LEN(TRIM(B7))=0</formula>
    </cfRule>
  </conditionalFormatting>
  <dataValidations count="4">
    <dataValidation type="list" allowBlank="1" showInputMessage="1" showErrorMessage="1" sqref="B4:B6 AA4:AA6" xr:uid="{BECC09F3-1FFA-407D-8736-80D83A5FB51F}">
      <formula1>"有,無"</formula1>
    </dataValidation>
    <dataValidation type="custom" allowBlank="1" showInputMessage="1" showErrorMessage="1" error="B5セル繰越の有無で「無」が選択されています。B5セルの注釈を確認のうえ、B5セルを変更してください。" sqref="G77 B83:S91 D74 G74 B73:C74 G80:G81 E73:F74 H73:S74 B76:F77 H76:S77 B79:F81 H79:S81 AA73:AI74 AA79:AI81 AA76:AI77 AA83:AI91" xr:uid="{9D7ABE62-B1F1-4A8F-A57F-1E085B0D6F3C}">
      <formula1>$B$5="有"</formula1>
    </dataValidation>
    <dataValidation type="custom" allowBlank="1" showInputMessage="1" showErrorMessage="1" error="B6セル61日ルール適用の有無で「無」が選択されています。61日ルール適用「有」の場合のみ入力可となりますので、B6セルを変更してください。" sqref="B50:S52" xr:uid="{25F7D96D-2D18-478F-8B3B-437F40CA8B5E}">
      <formula1>$B$6="有"</formula1>
    </dataValidation>
    <dataValidation imeMode="on" allowBlank="1" showInputMessage="1" showErrorMessage="1" sqref="B13:C13" xr:uid="{B77D408C-98D6-44B7-8017-3F4CD9F11E99}"/>
  </dataValidations>
  <pageMargins left="0.31496062992125984" right="0.31496062992125984" top="0.74803149606299213" bottom="0.74803149606299213" header="0.31496062992125984" footer="0.31496062992125984"/>
  <pageSetup paperSize="8" scale="77" fitToHeight="0" orientation="landscape" r:id="rId1"/>
  <headerFooter>
    <oddFooter>&amp;C&amp;P</oddFooter>
  </headerFooter>
  <rowBreaks count="1" manualBreakCount="1">
    <brk id="48" max="21" man="1"/>
  </rowBreaks>
  <colBreaks count="1" manualBreakCount="1">
    <brk id="24" max="78" man="1"/>
  </colBreaks>
  <ignoredErrors>
    <ignoredError sqref="B25 C25 B57:C57 E25:F25 H25 E57:F57 H57" formulaRange="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A972-4796-4385-A5FF-D87DB9C25E94}">
  <sheetPr>
    <tabColor theme="0"/>
  </sheetPr>
  <dimension ref="A1:R47"/>
  <sheetViews>
    <sheetView zoomScale="90" zoomScaleNormal="90" zoomScaleSheetLayoutView="90" zoomScalePageLayoutView="80" workbookViewId="0">
      <selection activeCell="E15" sqref="E15"/>
    </sheetView>
  </sheetViews>
  <sheetFormatPr defaultColWidth="9" defaultRowHeight="12.5"/>
  <cols>
    <col min="1" max="1" width="13" style="76" customWidth="1"/>
    <col min="2" max="2" width="31.7265625" style="76" customWidth="1"/>
    <col min="3" max="3" width="4.1796875" style="76" customWidth="1"/>
    <col min="4" max="4" width="15.7265625" style="76" customWidth="1"/>
    <col min="5" max="5" width="27.26953125" style="76" customWidth="1"/>
    <col min="6" max="6" width="19.26953125" style="76" customWidth="1"/>
    <col min="7" max="7" width="16.1796875" style="76" customWidth="1"/>
    <col min="8" max="8" width="3.1796875" style="76" customWidth="1"/>
    <col min="9" max="9" width="13" style="76" customWidth="1"/>
    <col min="10" max="10" width="21.1796875" style="76" customWidth="1"/>
    <col min="11" max="11" width="4.1796875" style="76" customWidth="1"/>
    <col min="12" max="12" width="15.7265625" style="76" customWidth="1"/>
    <col min="13" max="13" width="27.26953125" style="76" customWidth="1"/>
    <col min="14" max="14" width="17" style="76" customWidth="1"/>
    <col min="15" max="15" width="16.1796875" style="76" customWidth="1"/>
    <col min="16" max="16384" width="9" style="76"/>
  </cols>
  <sheetData>
    <row r="1" spans="1:18" ht="18" customHeight="1"/>
    <row r="2" spans="1:18" s="74" customFormat="1" ht="13.5" customHeight="1">
      <c r="F2" s="378"/>
      <c r="G2" s="379" t="str">
        <f>'実績報告書① '!$I$2&amp;'実績報告書① '!$J$2</f>
        <v>e-Rad課題ID：</v>
      </c>
      <c r="J2" s="378"/>
      <c r="K2" s="378"/>
      <c r="L2" s="378"/>
      <c r="M2" s="793" t="s">
        <v>46</v>
      </c>
      <c r="N2" s="793"/>
      <c r="O2" s="793"/>
      <c r="P2" s="11"/>
      <c r="Q2" s="11"/>
      <c r="R2" s="11"/>
    </row>
    <row r="3" spans="1:18">
      <c r="F3" s="798" t="str">
        <f>'実績報告書① '!$I$4&amp;'実績報告書① '!$J$4</f>
        <v>研究課題番号：</v>
      </c>
      <c r="G3" s="798"/>
      <c r="M3" s="799" t="s">
        <v>77</v>
      </c>
      <c r="N3" s="799"/>
      <c r="O3" s="799"/>
    </row>
    <row r="4" spans="1:18" ht="18" customHeight="1">
      <c r="A4" s="75" t="s">
        <v>236</v>
      </c>
      <c r="B4" s="794" t="str">
        <f>SUBSTITUTE('実績報告書① '!B31,"","")</f>
        <v/>
      </c>
      <c r="C4" s="794"/>
      <c r="D4" s="794"/>
      <c r="E4" s="794"/>
      <c r="G4" s="381" t="s">
        <v>237</v>
      </c>
      <c r="I4" s="75" t="s">
        <v>236</v>
      </c>
      <c r="J4" s="796" t="s">
        <v>238</v>
      </c>
      <c r="K4" s="796"/>
      <c r="L4" s="796"/>
      <c r="M4" s="796"/>
      <c r="O4" s="380" t="s">
        <v>239</v>
      </c>
    </row>
    <row r="5" spans="1:18" ht="15.75" customHeight="1">
      <c r="G5" s="77"/>
      <c r="O5" s="77"/>
    </row>
    <row r="6" spans="1:18" ht="15">
      <c r="A6" s="795" t="s">
        <v>240</v>
      </c>
      <c r="B6" s="795"/>
      <c r="C6" s="795"/>
      <c r="D6" s="795"/>
      <c r="E6" s="795"/>
      <c r="F6" s="795"/>
      <c r="G6" s="795"/>
      <c r="I6" s="795" t="s">
        <v>240</v>
      </c>
      <c r="J6" s="795"/>
      <c r="K6" s="795"/>
      <c r="L6" s="795"/>
      <c r="M6" s="795"/>
      <c r="N6" s="795"/>
      <c r="O6" s="795"/>
    </row>
    <row r="7" spans="1:18" ht="13" thickBot="1"/>
    <row r="8" spans="1:18" s="81" customFormat="1" ht="62.25" customHeight="1" thickBot="1">
      <c r="A8" s="78" t="s">
        <v>241</v>
      </c>
      <c r="B8" s="79" t="s">
        <v>242</v>
      </c>
      <c r="C8" s="79" t="s">
        <v>243</v>
      </c>
      <c r="D8" s="79" t="s">
        <v>244</v>
      </c>
      <c r="E8" s="79" t="s">
        <v>245</v>
      </c>
      <c r="F8" s="79" t="s">
        <v>246</v>
      </c>
      <c r="G8" s="80" t="s">
        <v>247</v>
      </c>
      <c r="I8" s="78" t="s">
        <v>241</v>
      </c>
      <c r="J8" s="79" t="s">
        <v>242</v>
      </c>
      <c r="K8" s="79" t="s">
        <v>243</v>
      </c>
      <c r="L8" s="79" t="s">
        <v>244</v>
      </c>
      <c r="M8" s="79" t="s">
        <v>245</v>
      </c>
      <c r="N8" s="79" t="s">
        <v>246</v>
      </c>
      <c r="O8" s="80" t="s">
        <v>247</v>
      </c>
    </row>
    <row r="9" spans="1:18" s="82" customFormat="1" ht="27" customHeight="1">
      <c r="A9" s="196"/>
      <c r="B9" s="196"/>
      <c r="C9" s="197"/>
      <c r="D9" s="196"/>
      <c r="E9" s="196"/>
      <c r="F9" s="196"/>
      <c r="G9" s="196"/>
      <c r="I9" s="194" t="s">
        <v>248</v>
      </c>
      <c r="J9" s="194" t="s">
        <v>249</v>
      </c>
      <c r="K9" s="195" t="s">
        <v>250</v>
      </c>
      <c r="L9" s="194" t="s">
        <v>251</v>
      </c>
      <c r="M9" s="194" t="s">
        <v>252</v>
      </c>
      <c r="N9" s="194" t="s">
        <v>253</v>
      </c>
      <c r="O9" s="194" t="s">
        <v>254</v>
      </c>
    </row>
    <row r="10" spans="1:18" s="82" customFormat="1" ht="27" customHeight="1">
      <c r="A10" s="196"/>
      <c r="B10" s="196"/>
      <c r="C10" s="197"/>
      <c r="D10" s="196"/>
      <c r="E10" s="196"/>
      <c r="F10" s="196"/>
      <c r="G10" s="196"/>
      <c r="I10" s="194" t="s">
        <v>248</v>
      </c>
      <c r="J10" s="194" t="s">
        <v>249</v>
      </c>
      <c r="K10" s="195" t="s">
        <v>255</v>
      </c>
      <c r="L10" s="194" t="s">
        <v>256</v>
      </c>
      <c r="M10" s="194" t="s">
        <v>257</v>
      </c>
      <c r="N10" s="194" t="s">
        <v>258</v>
      </c>
      <c r="O10" s="194" t="s">
        <v>259</v>
      </c>
    </row>
    <row r="11" spans="1:18" s="82" customFormat="1" ht="27" customHeight="1">
      <c r="A11" s="196"/>
      <c r="B11" s="196"/>
      <c r="C11" s="197"/>
      <c r="D11" s="196"/>
      <c r="E11" s="196"/>
      <c r="F11" s="196"/>
      <c r="G11" s="196"/>
      <c r="I11" s="194" t="s">
        <v>248</v>
      </c>
      <c r="J11" s="194" t="s">
        <v>249</v>
      </c>
      <c r="K11" s="195"/>
      <c r="L11" s="194" t="s">
        <v>256</v>
      </c>
      <c r="M11" s="194" t="s">
        <v>257</v>
      </c>
      <c r="N11" s="194" t="s">
        <v>258</v>
      </c>
      <c r="O11" s="194" t="s">
        <v>260</v>
      </c>
    </row>
    <row r="12" spans="1:18" s="82" customFormat="1" ht="27" customHeight="1">
      <c r="A12" s="196"/>
      <c r="B12" s="196"/>
      <c r="C12" s="197"/>
      <c r="D12" s="196"/>
      <c r="E12" s="196"/>
      <c r="F12" s="196"/>
      <c r="G12" s="196"/>
      <c r="I12" s="194" t="s">
        <v>248</v>
      </c>
      <c r="J12" s="194" t="s">
        <v>249</v>
      </c>
      <c r="K12" s="195" t="s">
        <v>261</v>
      </c>
      <c r="L12" s="194" t="s">
        <v>256</v>
      </c>
      <c r="M12" s="194" t="s">
        <v>257</v>
      </c>
      <c r="N12" s="194" t="s">
        <v>258</v>
      </c>
      <c r="O12" s="194" t="s">
        <v>262</v>
      </c>
    </row>
    <row r="13" spans="1:18" s="83" customFormat="1" ht="27" customHeight="1">
      <c r="A13" s="196"/>
      <c r="B13" s="196"/>
      <c r="C13" s="197"/>
      <c r="D13" s="196"/>
      <c r="E13" s="196"/>
      <c r="F13" s="196"/>
      <c r="G13" s="196"/>
      <c r="I13" s="194" t="s">
        <v>248</v>
      </c>
      <c r="J13" s="194" t="s">
        <v>249</v>
      </c>
      <c r="K13" s="195" t="s">
        <v>263</v>
      </c>
      <c r="L13" s="194" t="s">
        <v>256</v>
      </c>
      <c r="M13" s="194" t="s">
        <v>264</v>
      </c>
      <c r="N13" s="194" t="s">
        <v>258</v>
      </c>
      <c r="O13" s="194"/>
    </row>
    <row r="14" spans="1:18" s="83" customFormat="1" ht="27" customHeight="1">
      <c r="A14" s="196"/>
      <c r="B14" s="196"/>
      <c r="C14" s="197"/>
      <c r="D14" s="196"/>
      <c r="E14" s="196"/>
      <c r="F14" s="196"/>
      <c r="G14" s="196"/>
      <c r="I14" s="198"/>
      <c r="J14" s="198"/>
      <c r="K14" s="199"/>
      <c r="L14" s="198"/>
      <c r="M14" s="198"/>
      <c r="N14" s="198"/>
      <c r="O14" s="198"/>
    </row>
    <row r="15" spans="1:18" s="83" customFormat="1" ht="27" customHeight="1">
      <c r="A15" s="196"/>
      <c r="B15" s="196"/>
      <c r="C15" s="197"/>
      <c r="D15" s="196"/>
      <c r="E15" s="196"/>
      <c r="F15" s="196"/>
      <c r="G15" s="196"/>
      <c r="I15" s="200"/>
      <c r="J15" s="200"/>
      <c r="K15" s="201"/>
      <c r="L15" s="200"/>
      <c r="M15" s="200"/>
      <c r="N15" s="200"/>
      <c r="O15" s="200"/>
    </row>
    <row r="16" spans="1:18" s="83" customFormat="1" ht="27" customHeight="1">
      <c r="A16" s="196"/>
      <c r="B16" s="196"/>
      <c r="C16" s="197"/>
      <c r="D16" s="196"/>
      <c r="E16" s="196"/>
      <c r="F16" s="196"/>
      <c r="G16" s="196"/>
      <c r="H16" s="84"/>
      <c r="I16" s="787"/>
      <c r="J16" s="787"/>
      <c r="K16" s="787"/>
      <c r="L16" s="787"/>
      <c r="M16" s="787"/>
      <c r="N16" s="787"/>
      <c r="O16" s="787"/>
    </row>
    <row r="17" spans="1:15" s="83" customFormat="1" ht="27" customHeight="1">
      <c r="A17" s="196"/>
      <c r="B17" s="196"/>
      <c r="C17" s="197"/>
      <c r="D17" s="196"/>
      <c r="E17" s="196"/>
      <c r="F17" s="196"/>
      <c r="G17" s="196"/>
      <c r="H17" s="81"/>
      <c r="I17" s="797"/>
      <c r="J17" s="797"/>
      <c r="K17" s="797"/>
      <c r="L17" s="797"/>
      <c r="M17" s="797"/>
      <c r="N17" s="797"/>
      <c r="O17" s="797"/>
    </row>
    <row r="18" spans="1:15" s="83" customFormat="1" ht="27" customHeight="1">
      <c r="A18" s="196"/>
      <c r="B18" s="196"/>
      <c r="C18" s="197"/>
      <c r="D18" s="196"/>
      <c r="E18" s="196"/>
      <c r="F18" s="196"/>
      <c r="G18" s="196"/>
      <c r="H18" s="84"/>
      <c r="I18" s="787" t="s">
        <v>265</v>
      </c>
      <c r="J18" s="787"/>
      <c r="K18" s="787"/>
      <c r="L18" s="787"/>
      <c r="M18" s="787"/>
      <c r="N18" s="787"/>
      <c r="O18" s="787"/>
    </row>
    <row r="19" spans="1:15" s="81" customFormat="1" ht="27" customHeight="1">
      <c r="A19" s="196"/>
      <c r="B19" s="196"/>
      <c r="C19" s="197"/>
      <c r="D19" s="196"/>
      <c r="E19" s="196"/>
      <c r="F19" s="196"/>
      <c r="G19" s="196"/>
      <c r="I19" s="797" t="s">
        <v>266</v>
      </c>
      <c r="J19" s="797"/>
      <c r="K19" s="797"/>
      <c r="L19" s="797"/>
      <c r="M19" s="797"/>
      <c r="N19" s="797"/>
      <c r="O19" s="797"/>
    </row>
    <row r="20" spans="1:15" s="85" customFormat="1" ht="27" customHeight="1">
      <c r="A20" s="196"/>
      <c r="B20" s="196"/>
      <c r="C20" s="197"/>
      <c r="D20" s="196"/>
      <c r="E20" s="196"/>
      <c r="F20" s="196"/>
      <c r="G20" s="196"/>
      <c r="I20" s="788" t="s">
        <v>267</v>
      </c>
      <c r="J20" s="788"/>
      <c r="K20" s="788"/>
      <c r="L20" s="788"/>
      <c r="M20" s="788"/>
      <c r="N20" s="788"/>
      <c r="O20" s="788"/>
    </row>
    <row r="21" spans="1:15" s="85" customFormat="1" ht="27" customHeight="1">
      <c r="A21" s="196"/>
      <c r="B21" s="196"/>
      <c r="C21" s="197"/>
      <c r="D21" s="196"/>
      <c r="E21" s="196"/>
      <c r="F21" s="196"/>
      <c r="G21" s="196"/>
      <c r="I21" s="786" t="s">
        <v>268</v>
      </c>
      <c r="J21" s="786"/>
      <c r="K21" s="786"/>
      <c r="L21" s="786"/>
      <c r="M21" s="786"/>
      <c r="N21" s="786"/>
      <c r="O21" s="786"/>
    </row>
    <row r="22" spans="1:15" s="85" customFormat="1" ht="27" customHeight="1">
      <c r="A22" s="196"/>
      <c r="B22" s="196"/>
      <c r="C22" s="197"/>
      <c r="D22" s="196"/>
      <c r="E22" s="196"/>
      <c r="F22" s="196"/>
      <c r="G22" s="196"/>
      <c r="I22" s="787" t="s">
        <v>269</v>
      </c>
      <c r="J22" s="787"/>
      <c r="K22" s="787"/>
      <c r="L22" s="787"/>
      <c r="M22" s="787"/>
      <c r="N22" s="787"/>
      <c r="O22" s="787"/>
    </row>
    <row r="23" spans="1:15" s="85" customFormat="1" ht="27" customHeight="1">
      <c r="A23" s="196"/>
      <c r="B23" s="196"/>
      <c r="C23" s="197"/>
      <c r="D23" s="196"/>
      <c r="E23" s="196"/>
      <c r="F23" s="196"/>
      <c r="G23" s="196"/>
      <c r="I23" s="787" t="s">
        <v>270</v>
      </c>
      <c r="J23" s="787"/>
      <c r="K23" s="787"/>
      <c r="L23" s="787"/>
      <c r="M23" s="787"/>
      <c r="N23" s="787"/>
      <c r="O23" s="787"/>
    </row>
    <row r="24" spans="1:15" s="85" customFormat="1" ht="27" customHeight="1">
      <c r="A24" s="196"/>
      <c r="B24" s="196"/>
      <c r="C24" s="197"/>
      <c r="D24" s="196"/>
      <c r="E24" s="196"/>
      <c r="F24" s="196"/>
      <c r="G24" s="196"/>
      <c r="I24" s="788" t="s">
        <v>271</v>
      </c>
      <c r="J24" s="788"/>
      <c r="K24" s="788"/>
      <c r="L24" s="788"/>
      <c r="M24" s="788"/>
      <c r="N24" s="788"/>
      <c r="O24" s="788"/>
    </row>
    <row r="25" spans="1:15" s="85" customFormat="1" ht="27" customHeight="1">
      <c r="A25" s="196"/>
      <c r="B25" s="196"/>
      <c r="C25" s="197"/>
      <c r="D25" s="196"/>
      <c r="E25" s="196"/>
      <c r="F25" s="196"/>
      <c r="G25" s="196"/>
      <c r="I25" s="789" t="s">
        <v>272</v>
      </c>
      <c r="J25" s="789"/>
      <c r="K25" s="789"/>
      <c r="L25" s="789"/>
      <c r="M25" s="789"/>
      <c r="N25" s="789"/>
      <c r="O25" s="789"/>
    </row>
    <row r="26" spans="1:15" s="85" customFormat="1" ht="27" customHeight="1">
      <c r="A26" s="196"/>
      <c r="B26" s="196"/>
      <c r="C26" s="197"/>
      <c r="D26" s="196"/>
      <c r="E26" s="196"/>
      <c r="F26" s="196"/>
      <c r="G26" s="196"/>
      <c r="I26" s="790" t="s">
        <v>273</v>
      </c>
      <c r="J26" s="791"/>
      <c r="K26" s="791"/>
      <c r="L26" s="791"/>
      <c r="M26" s="791"/>
      <c r="N26" s="791"/>
      <c r="O26" s="791"/>
    </row>
    <row r="27" spans="1:15" s="85" customFormat="1" ht="27" customHeight="1">
      <c r="A27" s="196"/>
      <c r="B27" s="196"/>
      <c r="C27" s="197"/>
      <c r="D27" s="196"/>
      <c r="E27" s="196"/>
      <c r="F27" s="196"/>
      <c r="G27" s="196"/>
      <c r="I27" s="787" t="s">
        <v>274</v>
      </c>
      <c r="J27" s="792"/>
      <c r="K27" s="792"/>
      <c r="L27" s="792"/>
      <c r="M27" s="792"/>
      <c r="N27" s="792"/>
      <c r="O27" s="792"/>
    </row>
    <row r="28" spans="1:15" s="85" customFormat="1" ht="27" customHeight="1">
      <c r="A28" s="196"/>
      <c r="B28" s="196"/>
      <c r="C28" s="197"/>
      <c r="D28" s="196"/>
      <c r="E28" s="196"/>
      <c r="F28" s="196"/>
      <c r="G28" s="196"/>
      <c r="I28" s="786" t="s">
        <v>275</v>
      </c>
      <c r="J28" s="786"/>
      <c r="K28" s="786"/>
      <c r="L28" s="786"/>
      <c r="M28" s="786"/>
      <c r="N28" s="786"/>
      <c r="O28" s="786"/>
    </row>
    <row r="29" spans="1:15" s="85" customFormat="1" ht="27" customHeight="1">
      <c r="A29" s="196"/>
      <c r="B29" s="196"/>
      <c r="C29" s="197"/>
      <c r="D29" s="196"/>
      <c r="E29" s="196"/>
      <c r="F29" s="196"/>
      <c r="G29" s="196"/>
      <c r="I29" s="786" t="s">
        <v>276</v>
      </c>
      <c r="J29" s="786"/>
      <c r="K29" s="786"/>
      <c r="L29" s="786"/>
      <c r="M29" s="786"/>
      <c r="N29" s="786"/>
      <c r="O29" s="786"/>
    </row>
    <row r="30" spans="1:15" s="85" customFormat="1" ht="27" customHeight="1">
      <c r="A30" s="196"/>
      <c r="B30" s="196"/>
      <c r="C30" s="197"/>
      <c r="D30" s="196"/>
      <c r="E30" s="196"/>
      <c r="F30" s="196"/>
      <c r="G30" s="196"/>
      <c r="I30" s="76"/>
      <c r="J30" s="76"/>
      <c r="K30" s="76"/>
      <c r="L30" s="76"/>
      <c r="M30" s="76"/>
      <c r="N30" s="76"/>
      <c r="O30" s="76"/>
    </row>
    <row r="31" spans="1:15" s="85" customFormat="1" ht="27" customHeight="1">
      <c r="A31" s="196"/>
      <c r="B31" s="196"/>
      <c r="C31" s="197"/>
      <c r="D31" s="196"/>
      <c r="E31" s="196"/>
      <c r="F31" s="196"/>
      <c r="G31" s="196"/>
      <c r="I31" s="76"/>
      <c r="J31" s="76"/>
      <c r="K31" s="76"/>
      <c r="L31" s="76"/>
      <c r="M31" s="76"/>
      <c r="N31" s="76"/>
      <c r="O31" s="76"/>
    </row>
    <row r="32" spans="1:15" s="85" customFormat="1" ht="27" customHeight="1">
      <c r="A32" s="196"/>
      <c r="B32" s="196"/>
      <c r="C32" s="197"/>
      <c r="D32" s="196"/>
      <c r="E32" s="196"/>
      <c r="F32" s="196"/>
      <c r="G32" s="196"/>
      <c r="I32" s="76"/>
      <c r="J32" s="76"/>
      <c r="K32" s="76"/>
      <c r="L32" s="76"/>
      <c r="M32" s="76"/>
      <c r="N32" s="76"/>
      <c r="O32" s="76"/>
    </row>
    <row r="33" spans="1:15" s="85" customFormat="1" ht="27" customHeight="1">
      <c r="A33" s="196"/>
      <c r="B33" s="196"/>
      <c r="C33" s="197"/>
      <c r="D33" s="196"/>
      <c r="E33" s="196"/>
      <c r="F33" s="196"/>
      <c r="G33" s="196"/>
      <c r="I33" s="76"/>
      <c r="J33" s="76"/>
      <c r="K33" s="76"/>
      <c r="L33" s="76"/>
      <c r="M33" s="76"/>
      <c r="N33" s="76"/>
      <c r="O33" s="76"/>
    </row>
    <row r="34" spans="1:15" s="85" customFormat="1" ht="27" customHeight="1">
      <c r="A34" s="196"/>
      <c r="B34" s="196"/>
      <c r="C34" s="197"/>
      <c r="D34" s="196"/>
      <c r="E34" s="196"/>
      <c r="F34" s="196"/>
      <c r="G34" s="196"/>
      <c r="I34" s="76"/>
      <c r="J34" s="76"/>
      <c r="K34" s="76"/>
      <c r="L34" s="76"/>
      <c r="M34" s="76"/>
      <c r="N34" s="76"/>
      <c r="O34" s="76"/>
    </row>
    <row r="35" spans="1:15" s="85" customFormat="1" ht="27" customHeight="1">
      <c r="A35" s="196"/>
      <c r="B35" s="196"/>
      <c r="C35" s="197"/>
      <c r="D35" s="196"/>
      <c r="E35" s="196"/>
      <c r="F35" s="196"/>
      <c r="G35" s="196"/>
      <c r="I35" s="76"/>
      <c r="J35" s="76"/>
      <c r="K35" s="76"/>
      <c r="L35" s="76"/>
      <c r="M35" s="76"/>
      <c r="N35" s="76"/>
      <c r="O35" s="76"/>
    </row>
    <row r="36" spans="1:15" s="85" customFormat="1" ht="27" customHeight="1">
      <c r="A36" s="196"/>
      <c r="B36" s="196"/>
      <c r="C36" s="197"/>
      <c r="D36" s="196"/>
      <c r="E36" s="196"/>
      <c r="F36" s="196"/>
      <c r="G36" s="196"/>
      <c r="I36" s="76"/>
      <c r="J36" s="76"/>
      <c r="K36" s="76"/>
      <c r="L36" s="76"/>
      <c r="M36" s="76"/>
      <c r="N36" s="76"/>
      <c r="O36" s="76"/>
    </row>
    <row r="37" spans="1:15" s="85" customFormat="1" ht="27" customHeight="1">
      <c r="A37" s="86"/>
      <c r="B37" s="87"/>
      <c r="C37" s="87"/>
      <c r="D37" s="87"/>
      <c r="E37" s="87"/>
      <c r="F37" s="87"/>
      <c r="G37" s="76"/>
      <c r="I37" s="76"/>
      <c r="J37" s="76"/>
      <c r="K37" s="76"/>
      <c r="L37" s="76"/>
      <c r="M37" s="76"/>
      <c r="N37" s="76"/>
      <c r="O37" s="76"/>
    </row>
    <row r="38" spans="1:15" s="85" customFormat="1" ht="27" customHeight="1">
      <c r="A38" s="87"/>
      <c r="B38" s="87"/>
      <c r="C38" s="87"/>
      <c r="D38" s="87"/>
      <c r="E38" s="87"/>
      <c r="F38" s="87"/>
      <c r="G38" s="76"/>
      <c r="I38" s="76"/>
      <c r="J38" s="76"/>
      <c r="K38" s="76"/>
      <c r="L38" s="76"/>
      <c r="M38" s="76"/>
      <c r="N38" s="76"/>
      <c r="O38" s="76"/>
    </row>
    <row r="39" spans="1:15" s="85" customFormat="1" ht="27" customHeight="1">
      <c r="A39" s="87"/>
      <c r="B39" s="87"/>
      <c r="C39" s="87"/>
      <c r="D39" s="87"/>
      <c r="E39" s="87"/>
      <c r="F39" s="87"/>
      <c r="G39" s="76"/>
      <c r="I39" s="76"/>
      <c r="J39" s="76"/>
      <c r="K39" s="76"/>
      <c r="L39" s="76"/>
      <c r="M39" s="76"/>
      <c r="N39" s="76"/>
      <c r="O39" s="76"/>
    </row>
    <row r="40" spans="1:15" s="85" customFormat="1" ht="27" customHeight="1">
      <c r="A40" s="87"/>
      <c r="B40" s="87"/>
      <c r="C40" s="87"/>
      <c r="D40" s="87"/>
      <c r="E40" s="87"/>
      <c r="F40" s="87"/>
      <c r="G40" s="76"/>
      <c r="I40" s="76"/>
      <c r="J40" s="76"/>
      <c r="K40" s="76"/>
      <c r="L40" s="76"/>
      <c r="M40" s="76"/>
      <c r="N40" s="76"/>
      <c r="O40" s="76"/>
    </row>
    <row r="41" spans="1:15" s="85" customFormat="1" ht="27" customHeight="1">
      <c r="A41" s="76"/>
      <c r="B41" s="76"/>
      <c r="C41" s="76"/>
      <c r="D41" s="76"/>
      <c r="E41" s="76"/>
      <c r="F41" s="76"/>
      <c r="G41" s="76"/>
      <c r="I41" s="76"/>
      <c r="J41" s="76"/>
      <c r="K41" s="76"/>
      <c r="L41" s="76"/>
      <c r="M41" s="76"/>
      <c r="N41" s="76"/>
      <c r="O41" s="76"/>
    </row>
    <row r="42" spans="1:15" s="85" customFormat="1" ht="27" customHeight="1">
      <c r="A42" s="76"/>
      <c r="B42" s="76"/>
      <c r="C42" s="76"/>
      <c r="D42" s="76"/>
      <c r="E42" s="76"/>
      <c r="F42" s="76"/>
      <c r="G42" s="76"/>
      <c r="I42" s="76"/>
      <c r="J42" s="76"/>
      <c r="K42" s="76"/>
      <c r="L42" s="76"/>
      <c r="M42" s="76"/>
      <c r="N42" s="76"/>
      <c r="O42" s="76"/>
    </row>
    <row r="43" spans="1:15" s="85" customFormat="1" ht="27" customHeight="1">
      <c r="A43" s="76"/>
      <c r="B43" s="76"/>
      <c r="C43" s="76"/>
      <c r="D43" s="76"/>
      <c r="E43" s="76"/>
      <c r="F43" s="76"/>
      <c r="G43" s="76"/>
      <c r="I43" s="76"/>
      <c r="J43" s="76"/>
      <c r="K43" s="76"/>
      <c r="L43" s="76"/>
      <c r="M43" s="76"/>
      <c r="N43" s="76"/>
      <c r="O43" s="76"/>
    </row>
    <row r="44" spans="1:15" s="85" customFormat="1" ht="27" customHeight="1">
      <c r="A44" s="76"/>
      <c r="B44" s="76"/>
      <c r="C44" s="76"/>
      <c r="D44" s="76"/>
      <c r="E44" s="76"/>
      <c r="F44" s="76"/>
      <c r="G44" s="76"/>
      <c r="I44" s="76"/>
      <c r="J44" s="76"/>
      <c r="K44" s="76"/>
      <c r="L44" s="76"/>
      <c r="M44" s="76"/>
      <c r="N44" s="76"/>
      <c r="O44" s="76"/>
    </row>
    <row r="45" spans="1:15" s="85" customFormat="1" ht="27" customHeight="1">
      <c r="A45" s="76"/>
      <c r="B45" s="76"/>
      <c r="C45" s="76"/>
      <c r="D45" s="76"/>
      <c r="E45" s="76"/>
      <c r="F45" s="76"/>
      <c r="G45" s="76"/>
      <c r="I45" s="76"/>
      <c r="J45" s="76"/>
      <c r="K45" s="76"/>
      <c r="L45" s="76"/>
      <c r="M45" s="76"/>
      <c r="N45" s="76"/>
      <c r="O45" s="76"/>
    </row>
    <row r="46" spans="1:15" s="85" customFormat="1" ht="27" customHeight="1">
      <c r="A46" s="76"/>
      <c r="B46" s="76"/>
      <c r="C46" s="76"/>
      <c r="D46" s="76"/>
      <c r="E46" s="76"/>
      <c r="F46" s="76"/>
      <c r="G46" s="76"/>
      <c r="I46" s="76"/>
      <c r="J46" s="76"/>
      <c r="K46" s="76"/>
      <c r="L46" s="76"/>
      <c r="M46" s="76"/>
      <c r="N46" s="76"/>
      <c r="O46" s="76"/>
    </row>
    <row r="47" spans="1:15" s="85" customFormat="1" ht="27" customHeight="1">
      <c r="A47" s="76"/>
      <c r="B47" s="76"/>
      <c r="C47" s="76"/>
      <c r="D47" s="76"/>
      <c r="E47" s="76"/>
      <c r="F47" s="76"/>
      <c r="G47" s="76"/>
      <c r="I47" s="76"/>
      <c r="J47" s="76"/>
      <c r="K47" s="76"/>
      <c r="L47" s="76"/>
      <c r="M47" s="76"/>
      <c r="N47" s="76"/>
      <c r="O47" s="76"/>
    </row>
  </sheetData>
  <mergeCells count="21">
    <mergeCell ref="I22:O22"/>
    <mergeCell ref="M2:O2"/>
    <mergeCell ref="B4:E4"/>
    <mergeCell ref="A6:G6"/>
    <mergeCell ref="J4:M4"/>
    <mergeCell ref="I6:O6"/>
    <mergeCell ref="I16:O16"/>
    <mergeCell ref="I17:O17"/>
    <mergeCell ref="I19:O19"/>
    <mergeCell ref="I20:O20"/>
    <mergeCell ref="I21:O21"/>
    <mergeCell ref="F3:G3"/>
    <mergeCell ref="M3:O3"/>
    <mergeCell ref="I18:O18"/>
    <mergeCell ref="I28:O28"/>
    <mergeCell ref="I29:O29"/>
    <mergeCell ref="I23:O23"/>
    <mergeCell ref="I24:O24"/>
    <mergeCell ref="I25:O25"/>
    <mergeCell ref="I26:O26"/>
    <mergeCell ref="I27:O27"/>
  </mergeCells>
  <phoneticPr fontId="7"/>
  <conditionalFormatting sqref="G4">
    <cfRule type="containsText" dxfId="1" priority="1" operator="containsText" text="令和　年　月　日">
      <formula>NOT(ISERROR(SEARCH("令和　年　月　日",G4)))</formula>
    </cfRule>
  </conditionalFormatting>
  <conditionalFormatting sqref="O4">
    <cfRule type="containsText" dxfId="0" priority="2" operator="containsText" text="令和　年　月　日">
      <formula>NOT(ISERROR(SEARCH("令和　年　月　日",O4)))</formula>
    </cfRule>
  </conditionalFormatting>
  <dataValidations disablePrompts="1" count="1">
    <dataValidation type="list" allowBlank="1" sqref="C9:C36 K9:K15" xr:uid="{9ADECC8A-2015-464A-BC02-339E34AE73E2}">
      <formula1>"◎,○,　,補,事"</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&amp;C&amp;P</oddFooter>
  </headerFooter>
  <colBreaks count="1" manualBreakCount="1">
    <brk id="7" max="3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実績報告書① </vt:lpstr>
      <vt:lpstr>実績報告書②収支</vt:lpstr>
      <vt:lpstr>実績報告書③物品</vt:lpstr>
      <vt:lpstr>実績報告書④試作品</vt:lpstr>
      <vt:lpstr>別添１ 集計表</vt:lpstr>
      <vt:lpstr>別添2 研究項目別の分担</vt:lpstr>
      <vt:lpstr>'実績報告書① '!Print_Area</vt:lpstr>
      <vt:lpstr>実績報告書②収支!Print_Area</vt:lpstr>
      <vt:lpstr>実績報告書③物品!Print_Area</vt:lpstr>
      <vt:lpstr>実績報告書④試作品!Print_Area</vt:lpstr>
      <vt:lpstr>'別添１ 集計表'!Print_Area</vt:lpstr>
      <vt:lpstr>'別添2 研究項目別の分担'!Print_Area</vt:lpstr>
      <vt:lpstr>'別添2 研究項目別の分担'!Print_Titles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2025-12-09T06:55:46Z</dcterms:created>
  <dcterms:modified xsi:type="dcterms:W3CDTF">2025-12-09T08:26:37Z</dcterms:modified>
  <cp:category/>
  <cp:contentStatus/>
</cp:coreProperties>
</file>