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0ADF2D52-FF90-4F7E-918C-6911414817F2}" xr6:coauthVersionLast="47" xr6:coauthVersionMax="47" xr10:uidLastSave="{00000000-0000-0000-0000-000000000000}"/>
  <bookViews>
    <workbookView xWindow="23772" yWindow="1428" windowWidth="19392" windowHeight="11004" xr2:uid="{00000000-000D-0000-FFFF-FFFF00000000}"/>
  </bookViews>
  <sheets>
    <sheet name="経理様式６" sheetId="3" r:id="rId1"/>
    <sheet name="経理様式６記載例及び補足説明①" sheetId="2" r:id="rId2"/>
    <sheet name="経理様式６記載例②" sheetId="4" r:id="rId3"/>
  </sheets>
  <definedNames>
    <definedName name="_xlnm.Print_Area" localSheetId="0">経理様式６!$A$1:$G$48</definedName>
    <definedName name="_xlnm.Print_Area" localSheetId="2">経理様式６記載例②!$A$1:$P$61</definedName>
    <definedName name="_xlnm.Print_Area" localSheetId="1">経理様式６記載例及び補足説明①!$A$1:$H$60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3" l="1"/>
  <c r="B35" i="3" s="1"/>
  <c r="M32" i="4" l="1"/>
  <c r="L29" i="4"/>
  <c r="M29" i="4" s="1"/>
  <c r="L32" i="4"/>
  <c r="L31" i="4"/>
  <c r="M31" i="4" s="1"/>
  <c r="L28" i="4"/>
  <c r="M28" i="4" s="1"/>
  <c r="L30" i="4"/>
  <c r="M30" i="4" s="1"/>
  <c r="J33" i="4"/>
  <c r="J32" i="4"/>
  <c r="J31" i="4"/>
  <c r="J30" i="4"/>
  <c r="J29" i="4"/>
  <c r="J28" i="4"/>
  <c r="K27" i="4"/>
  <c r="K35" i="4" s="1"/>
  <c r="J27" i="4"/>
  <c r="A33" i="4"/>
  <c r="A32" i="4"/>
  <c r="A31" i="4"/>
  <c r="A30" i="4"/>
  <c r="A29" i="4"/>
  <c r="A28" i="4"/>
  <c r="D27" i="4"/>
  <c r="D35" i="4" s="1"/>
  <c r="C27" i="4"/>
  <c r="C35" i="4" s="1"/>
  <c r="B27" i="4"/>
  <c r="B35" i="4" s="1"/>
  <c r="C57" i="4" s="1"/>
  <c r="A27" i="4"/>
  <c r="M27" i="4" l="1"/>
  <c r="M35" i="4" s="1"/>
  <c r="L27" i="4"/>
  <c r="L35" i="4" s="1"/>
  <c r="B57" i="4"/>
  <c r="E57" i="4"/>
  <c r="D57" i="4"/>
  <c r="F35" i="4"/>
  <c r="D27" i="3"/>
  <c r="D35" i="3" s="1"/>
  <c r="C27" i="3"/>
  <c r="C35" i="3" s="1"/>
  <c r="A21" i="4" l="1"/>
  <c r="N35" i="4"/>
  <c r="O35" i="4" s="1"/>
  <c r="G27" i="4"/>
  <c r="F35" i="3"/>
  <c r="G27" i="3" s="1"/>
  <c r="D26" i="2"/>
  <c r="C26" i="2"/>
  <c r="B26" i="2"/>
  <c r="A30" i="2"/>
  <c r="A28" i="2"/>
  <c r="A27" i="2"/>
  <c r="A21" i="3" l="1"/>
  <c r="J21" i="4"/>
  <c r="P27" i="4"/>
  <c r="A31" i="2"/>
  <c r="A29" i="2"/>
  <c r="A26" i="2"/>
  <c r="D34" i="2" l="1"/>
  <c r="C34" i="2"/>
  <c r="B34" i="2"/>
  <c r="F34" i="2" l="1"/>
  <c r="A20" i="2" l="1"/>
  <c r="G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4A8D3DE6-C67E-4F2F-AC4B-5CEBD7CC01EF}">
      <text>
        <r>
          <rPr>
            <sz val="9"/>
            <color indexed="81"/>
            <rFont val="MS P ゴシック"/>
            <family val="3"/>
            <charset val="128"/>
          </rPr>
          <t>研究管理運営機関を設置した場合のみ「一般管理費を選択」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2" authorId="0" shapeId="0" xr:uid="{6B662320-7BAE-40D5-856D-A399AC24BAE3}">
      <text>
        <r>
          <rPr>
            <sz val="8"/>
            <color indexed="81"/>
            <rFont val="MS P ゴシック"/>
            <family val="3"/>
            <charset val="128"/>
          </rPr>
          <t>研究管理運営機関を設置した場合のみ「一般管理費を選択」</t>
        </r>
      </text>
    </comment>
  </commentList>
</comments>
</file>

<file path=xl/sharedStrings.xml><?xml version="1.0" encoding="utf-8"?>
<sst xmlns="http://schemas.openxmlformats.org/spreadsheetml/2006/main" count="270" uniqueCount="138">
  <si>
    <t>(単位:円)</t>
    <rPh sb="1" eb="3">
      <t>タンイ</t>
    </rPh>
    <rPh sb="4" eb="5">
      <t>エン</t>
    </rPh>
    <phoneticPr fontId="3"/>
  </si>
  <si>
    <t>計</t>
    <rPh sb="0" eb="1">
      <t>ケイ</t>
    </rPh>
    <phoneticPr fontId="3"/>
  </si>
  <si>
    <t>令和　　年　　月　　日</t>
    <rPh sb="0" eb="2">
      <t>レイワ</t>
    </rPh>
    <rPh sb="4" eb="5">
      <t>トシ</t>
    </rPh>
    <rPh sb="7" eb="8">
      <t>ツキ</t>
    </rPh>
    <rPh sb="10" eb="11">
      <t>ヒ</t>
    </rPh>
    <phoneticPr fontId="3"/>
  </si>
  <si>
    <t>国立研究開発法人農業・食品産業技術総合研究機構</t>
    <rPh sb="0" eb="2">
      <t>コクリツ</t>
    </rPh>
    <rPh sb="2" eb="4">
      <t>ケンキュウ</t>
    </rPh>
    <rPh sb="4" eb="6">
      <t>カイハツ</t>
    </rPh>
    <rPh sb="11" eb="13">
      <t>ショクヒン</t>
    </rPh>
    <rPh sb="17" eb="19">
      <t>ソウゴウ</t>
    </rPh>
    <phoneticPr fontId="2"/>
  </si>
  <si>
    <t>生物系特定産業技術研究支援センター所長　殿</t>
  </si>
  <si>
    <t>　　（コンソーシアム名）</t>
    <rPh sb="10" eb="11">
      <t>メイ</t>
    </rPh>
    <phoneticPr fontId="2"/>
  </si>
  <si>
    <t>※単独機関の場合は削除してください</t>
  </si>
  <si>
    <t>　　（住　　　　　　所）</t>
    <rPh sb="3" eb="4">
      <t>ジュウ</t>
    </rPh>
    <rPh sb="10" eb="11">
      <t>トコロ</t>
    </rPh>
    <phoneticPr fontId="2"/>
  </si>
  <si>
    <t>　　（代  表  機  関  名）</t>
    <rPh sb="3" eb="4">
      <t>ダイ</t>
    </rPh>
    <rPh sb="6" eb="7">
      <t>オモテ</t>
    </rPh>
    <rPh sb="9" eb="10">
      <t>キ</t>
    </rPh>
    <rPh sb="12" eb="13">
      <t>セキ</t>
    </rPh>
    <rPh sb="15" eb="16">
      <t>ナ</t>
    </rPh>
    <phoneticPr fontId="2"/>
  </si>
  <si>
    <t>委託費(a)</t>
    <rPh sb="0" eb="3">
      <t>イタクヒ</t>
    </rPh>
    <phoneticPr fontId="3"/>
  </si>
  <si>
    <t>既受領額(d)</t>
    <rPh sb="0" eb="1">
      <t>スデ</t>
    </rPh>
    <rPh sb="1" eb="4">
      <t>ジュリョウガク</t>
    </rPh>
    <phoneticPr fontId="3"/>
  </si>
  <si>
    <t>今回請求額
(b)+(c)-(d)=(e)
(d)+(e)≦(a)</t>
    <rPh sb="0" eb="2">
      <t>コンカイ</t>
    </rPh>
    <rPh sb="2" eb="5">
      <t>セイキュウガク</t>
    </rPh>
    <phoneticPr fontId="3"/>
  </si>
  <si>
    <t>既執行額(b)</t>
    <rPh sb="0" eb="1">
      <t>キ</t>
    </rPh>
    <rPh sb="1" eb="3">
      <t>シッコウ</t>
    </rPh>
    <rPh sb="3" eb="4">
      <t>ガク</t>
    </rPh>
    <phoneticPr fontId="3"/>
  </si>
  <si>
    <t>執行見込額(c)</t>
    <rPh sb="0" eb="2">
      <t>シッコウ</t>
    </rPh>
    <rPh sb="2" eb="5">
      <t>ミコミガク</t>
    </rPh>
    <phoneticPr fontId="3"/>
  </si>
  <si>
    <t>事業名</t>
    <rPh sb="0" eb="2">
      <t>ジギョウ</t>
    </rPh>
    <rPh sb="2" eb="3">
      <t>メイ</t>
    </rPh>
    <phoneticPr fontId="3"/>
  </si>
  <si>
    <t>区分・費目</t>
    <rPh sb="0" eb="2">
      <t>クブン</t>
    </rPh>
    <rPh sb="3" eb="4">
      <t>ヒ</t>
    </rPh>
    <rPh sb="4" eb="5">
      <t>メ</t>
    </rPh>
    <phoneticPr fontId="3"/>
  </si>
  <si>
    <t>イノベーション創出強化研究推進事業</t>
  </si>
  <si>
    <t>ムーンショット型農林水産研究開発事業</t>
  </si>
  <si>
    <t>備　　考</t>
    <rPh sb="0" eb="1">
      <t>ビ</t>
    </rPh>
    <rPh sb="3" eb="4">
      <t>コウ</t>
    </rPh>
    <phoneticPr fontId="3"/>
  </si>
  <si>
    <t>：リストから該当事業を選択してください。</t>
    <rPh sb="6" eb="8">
      <t>ガイトウ</t>
    </rPh>
    <rPh sb="8" eb="10">
      <t>ジギョウ</t>
    </rPh>
    <rPh sb="11" eb="13">
      <t>センタク</t>
    </rPh>
    <phoneticPr fontId="3"/>
  </si>
  <si>
    <t>請求金額
割　　合
(e)/(a)</t>
    <rPh sb="0" eb="2">
      <t>セイキュウ</t>
    </rPh>
    <rPh sb="2" eb="4">
      <t>キンガク</t>
    </rPh>
    <rPh sb="5" eb="6">
      <t>ワリ</t>
    </rPh>
    <rPh sb="8" eb="9">
      <t>ゴウ</t>
    </rPh>
    <phoneticPr fontId="3"/>
  </si>
  <si>
    <t>神奈川県川崎市○○１丁目１番１</t>
    <rPh sb="0" eb="4">
      <t>カナガワケン</t>
    </rPh>
    <rPh sb="4" eb="7">
      <t>カワサキシ</t>
    </rPh>
    <rPh sb="10" eb="12">
      <t>チョウメ</t>
    </rPh>
    <rPh sb="13" eb="14">
      <t>バン</t>
    </rPh>
    <phoneticPr fontId="3"/>
  </si>
  <si>
    <t>○○○○○○○○○○○○○○○○○コンソーシアム</t>
    <phoneticPr fontId="3"/>
  </si>
  <si>
    <t>○○○○工業株式会社</t>
    <rPh sb="4" eb="6">
      <t>コウギョウ</t>
    </rPh>
    <rPh sb="6" eb="10">
      <t>カブシキガイシャ</t>
    </rPh>
    <phoneticPr fontId="3"/>
  </si>
  <si>
    <t>財務部長</t>
    <rPh sb="0" eb="2">
      <t>ザイム</t>
    </rPh>
    <rPh sb="2" eb="4">
      <t>ブチョウ</t>
    </rPh>
    <phoneticPr fontId="3"/>
  </si>
  <si>
    <t>○○　○○</t>
    <phoneticPr fontId="3"/>
  </si>
  <si>
    <t>請求書の発行は、当社規定により上記の者に委任されています。</t>
    <rPh sb="0" eb="3">
      <t>セイキュウショ</t>
    </rPh>
    <rPh sb="4" eb="6">
      <t>ハッコウ</t>
    </rPh>
    <rPh sb="8" eb="10">
      <t>トウシャ</t>
    </rPh>
    <rPh sb="10" eb="12">
      <t>キテイ</t>
    </rPh>
    <rPh sb="15" eb="17">
      <t>ジョウキ</t>
    </rPh>
    <rPh sb="18" eb="19">
      <t>シャ</t>
    </rPh>
    <rPh sb="20" eb="22">
      <t>イニン</t>
    </rPh>
    <phoneticPr fontId="3"/>
  </si>
  <si>
    <t>：委託試験研究計画書の「収支予算支出の部」の予算額を記載してください。</t>
    <phoneticPr fontId="3"/>
  </si>
  <si>
    <t>：複数年度契約の場合は、当該年度分のみを記載してください。</t>
    <rPh sb="1" eb="3">
      <t>フクスウ</t>
    </rPh>
    <rPh sb="3" eb="5">
      <t>ネンド</t>
    </rPh>
    <rPh sb="5" eb="7">
      <t>ケイヤク</t>
    </rPh>
    <rPh sb="8" eb="10">
      <t>バアイ</t>
    </rPh>
    <rPh sb="12" eb="14">
      <t>トウガイ</t>
    </rPh>
    <rPh sb="14" eb="17">
      <t>ネンドブン</t>
    </rPh>
    <rPh sb="20" eb="22">
      <t>キサイ</t>
    </rPh>
    <phoneticPr fontId="3"/>
  </si>
  <si>
    <t>：「備考」欄に記載することは主に以下のとおりです。</t>
    <rPh sb="2" eb="4">
      <t>ビコウ</t>
    </rPh>
    <rPh sb="5" eb="6">
      <t>ラン</t>
    </rPh>
    <rPh sb="7" eb="9">
      <t>キサイ</t>
    </rPh>
    <rPh sb="14" eb="15">
      <t>オモ</t>
    </rPh>
    <rPh sb="16" eb="18">
      <t>イカ</t>
    </rPh>
    <phoneticPr fontId="3"/>
  </si>
  <si>
    <t>記 載 例</t>
    <rPh sb="0" eb="1">
      <t>キ</t>
    </rPh>
    <rPh sb="2" eb="3">
      <t>サイ</t>
    </rPh>
    <rPh sb="4" eb="5">
      <t>レイ</t>
    </rPh>
    <phoneticPr fontId="3"/>
  </si>
  <si>
    <t>：本請求以前に概算払請求を行い、受領した総額を記載してください。</t>
    <rPh sb="1" eb="4">
      <t>ホンセイキュウ</t>
    </rPh>
    <rPh sb="4" eb="6">
      <t>イゼン</t>
    </rPh>
    <rPh sb="7" eb="10">
      <t>ガイサンバライ</t>
    </rPh>
    <rPh sb="23" eb="25">
      <t>キサイ</t>
    </rPh>
    <phoneticPr fontId="3"/>
  </si>
  <si>
    <t>：委託試験研究計画書「支払計画」の概算払請求限度の額範囲内としてください。</t>
    <rPh sb="1" eb="3">
      <t>イタク</t>
    </rPh>
    <rPh sb="3" eb="5">
      <t>シケン</t>
    </rPh>
    <rPh sb="5" eb="7">
      <t>ケンキュウ</t>
    </rPh>
    <rPh sb="7" eb="10">
      <t>ケイカクショ</t>
    </rPh>
    <rPh sb="11" eb="13">
      <t>シハライ</t>
    </rPh>
    <rPh sb="13" eb="15">
      <t>ケイカク</t>
    </rPh>
    <rPh sb="17" eb="20">
      <t>ガイサンバライ</t>
    </rPh>
    <rPh sb="20" eb="22">
      <t>セイキュウ</t>
    </rPh>
    <rPh sb="22" eb="24">
      <t>ゲンド</t>
    </rPh>
    <rPh sb="25" eb="26">
      <t>ガク</t>
    </rPh>
    <rPh sb="26" eb="29">
      <t>ハンイナイ</t>
    </rPh>
    <phoneticPr fontId="3"/>
  </si>
  <si>
    <t>請求書発行責任者が異なる場合は、その旨を記載し、根拠規程等(該当箇所の抜粋版でも可)を提出してください。</t>
    <rPh sb="24" eb="26">
      <t>コンキョ</t>
    </rPh>
    <rPh sb="26" eb="29">
      <t>キテイトウ</t>
    </rPh>
    <rPh sb="30" eb="32">
      <t>ガイトウ</t>
    </rPh>
    <rPh sb="32" eb="34">
      <t>カショ</t>
    </rPh>
    <rPh sb="35" eb="37">
      <t>バッスイ</t>
    </rPh>
    <rPh sb="37" eb="38">
      <t>バン</t>
    </rPh>
    <rPh sb="40" eb="41">
      <t>カ</t>
    </rPh>
    <rPh sb="43" eb="45">
      <t>テイシュツ</t>
    </rPh>
    <phoneticPr fontId="3"/>
  </si>
  <si>
    <t>・請求書記載の代表者名は、原則、委託契約書記載の代表者となりますが、各機関内部規程等により、契約代表者と</t>
    <rPh sb="1" eb="4">
      <t>セイキュウショ</t>
    </rPh>
    <rPh sb="4" eb="6">
      <t>キサイ</t>
    </rPh>
    <rPh sb="7" eb="10">
      <t>ダイヒョウシャ</t>
    </rPh>
    <rPh sb="10" eb="11">
      <t>メイ</t>
    </rPh>
    <rPh sb="13" eb="15">
      <t>ゲンソク</t>
    </rPh>
    <rPh sb="16" eb="18">
      <t>イタク</t>
    </rPh>
    <rPh sb="18" eb="21">
      <t>ケイヤクショ</t>
    </rPh>
    <rPh sb="21" eb="23">
      <t>キサイ</t>
    </rPh>
    <rPh sb="24" eb="27">
      <t>ダイヒョウシャ</t>
    </rPh>
    <rPh sb="34" eb="37">
      <t>カクキカン</t>
    </rPh>
    <rPh sb="37" eb="39">
      <t>ナイブ</t>
    </rPh>
    <rPh sb="39" eb="42">
      <t>キテイトウ</t>
    </rPh>
    <rPh sb="46" eb="48">
      <t>ケイヤク</t>
    </rPh>
    <phoneticPr fontId="3"/>
  </si>
  <si>
    <t>了解を得たうえで、その理由を記載してください。</t>
    <rPh sb="0" eb="2">
      <t>リョウカイ</t>
    </rPh>
    <rPh sb="3" eb="4">
      <t>エ</t>
    </rPh>
    <rPh sb="11" eb="13">
      <t>リユウ</t>
    </rPh>
    <rPh sb="14" eb="16">
      <t>キサイ</t>
    </rPh>
    <phoneticPr fontId="3"/>
  </si>
  <si>
    <r>
      <t>：１回の請求額上限は、「委託費(a)」総額の</t>
    </r>
    <r>
      <rPr>
        <b/>
        <u/>
        <sz val="8"/>
        <color theme="1"/>
        <rFont val="BIZ UDPゴシック"/>
        <family val="3"/>
        <charset val="128"/>
      </rPr>
      <t>５０％</t>
    </r>
    <r>
      <rPr>
        <sz val="8"/>
        <color theme="1"/>
        <rFont val="BIZ UDPゴシック"/>
        <family val="3"/>
        <charset val="128"/>
      </rPr>
      <t>となります（第４四半期の請求時を除く）。</t>
    </r>
    <rPh sb="2" eb="3">
      <t>カイ</t>
    </rPh>
    <rPh sb="4" eb="7">
      <t>セイキュウガク</t>
    </rPh>
    <rPh sb="7" eb="9">
      <t>ジョウゲン</t>
    </rPh>
    <rPh sb="19" eb="21">
      <t>ソウガク</t>
    </rPh>
    <rPh sb="31" eb="32">
      <t>ダイ</t>
    </rPh>
    <rPh sb="33" eb="36">
      <t>シハンキ</t>
    </rPh>
    <rPh sb="37" eb="40">
      <t>セイキュウジ</t>
    </rPh>
    <rPh sb="41" eb="42">
      <t>ノゾ</t>
    </rPh>
    <phoneticPr fontId="3"/>
  </si>
  <si>
    <t>・第４四半期の請求時を除き「委託費(a)」総額の５０％を超える請求を行う場合は、生研支援センターへ事前連絡し</t>
    <rPh sb="26" eb="28">
      <t>イタク</t>
    </rPh>
    <rPh sb="28" eb="29">
      <t>ヒ</t>
    </rPh>
    <rPh sb="33" eb="35">
      <t>ソウガク</t>
    </rPh>
    <rPh sb="36" eb="38">
      <t>バアイ</t>
    </rPh>
    <rPh sb="40" eb="44">
      <t>セイケンシエン</t>
    </rPh>
    <rPh sb="49" eb="51">
      <t>ジゼン</t>
    </rPh>
    <rPh sb="51" eb="53">
      <t>レンラクコセイキュウオコナ</t>
    </rPh>
    <phoneticPr fontId="3"/>
  </si>
  <si>
    <t>支払計画（概算払請求限度額）</t>
    <rPh sb="0" eb="2">
      <t>シハライ</t>
    </rPh>
    <rPh sb="2" eb="4">
      <t>ケイカク</t>
    </rPh>
    <rPh sb="5" eb="8">
      <t>ガイサンバラ</t>
    </rPh>
    <rPh sb="8" eb="10">
      <t>セイキュウ</t>
    </rPh>
    <rPh sb="10" eb="13">
      <t>ゲンドガク</t>
    </rPh>
    <phoneticPr fontId="3"/>
  </si>
  <si>
    <t>第１四半期</t>
    <rPh sb="0" eb="1">
      <t>ダイ</t>
    </rPh>
    <rPh sb="2" eb="5">
      <t>シハンキ</t>
    </rPh>
    <phoneticPr fontId="3"/>
  </si>
  <si>
    <t>第２四半期</t>
  </si>
  <si>
    <t>第３四半期</t>
  </si>
  <si>
    <t>第４四半期</t>
  </si>
  <si>
    <t>円</t>
    <rPh sb="0" eb="1">
      <t>エン</t>
    </rPh>
    <phoneticPr fontId="3"/>
  </si>
  <si>
    <t>（第１回請求）</t>
    <rPh sb="1" eb="2">
      <t>ダイ</t>
    </rPh>
    <rPh sb="3" eb="4">
      <t>カイ</t>
    </rPh>
    <rPh sb="4" eb="6">
      <t>セイキュウ</t>
    </rPh>
    <phoneticPr fontId="3"/>
  </si>
  <si>
    <t>（第２回請求）</t>
    <rPh sb="1" eb="2">
      <t>ダイ</t>
    </rPh>
    <rPh sb="3" eb="4">
      <t>カイ</t>
    </rPh>
    <rPh sb="4" eb="6">
      <t>セイキュウ</t>
    </rPh>
    <phoneticPr fontId="3"/>
  </si>
  <si>
    <t>上記のとおり</t>
    <rPh sb="0" eb="2">
      <t>ジョウキ</t>
    </rPh>
    <phoneticPr fontId="3"/>
  </si>
  <si>
    <t>第４四半期請求のため、50%超で可。</t>
    <rPh sb="0" eb="1">
      <t>ダイ</t>
    </rPh>
    <rPh sb="2" eb="5">
      <t>シハンキ</t>
    </rPh>
    <rPh sb="5" eb="7">
      <t>セイキュウ</t>
    </rPh>
    <rPh sb="14" eb="15">
      <t>コ</t>
    </rPh>
    <rPh sb="16" eb="17">
      <t>カ</t>
    </rPh>
    <phoneticPr fontId="3"/>
  </si>
  <si>
    <t>第１回請求時の「既執行額」が変動した場合、修正後の金額を入力する。</t>
    <rPh sb="0" eb="1">
      <t>ダイ</t>
    </rPh>
    <rPh sb="2" eb="3">
      <t>カイ</t>
    </rPh>
    <rPh sb="3" eb="5">
      <t>セイキュウ</t>
    </rPh>
    <rPh sb="5" eb="6">
      <t>ジ</t>
    </rPh>
    <rPh sb="8" eb="9">
      <t>キ</t>
    </rPh>
    <rPh sb="9" eb="11">
      <t>シッコウ</t>
    </rPh>
    <rPh sb="11" eb="12">
      <t>ガク</t>
    </rPh>
    <rPh sb="14" eb="16">
      <t>ヘンドウ</t>
    </rPh>
    <rPh sb="18" eb="20">
      <t>バアイ</t>
    </rPh>
    <rPh sb="21" eb="23">
      <t>シュウセイ</t>
    </rPh>
    <rPh sb="23" eb="24">
      <t>ゴ</t>
    </rPh>
    <rPh sb="25" eb="27">
      <t>キンガク</t>
    </rPh>
    <rPh sb="28" eb="30">
      <t>ニュウリョク</t>
    </rPh>
    <phoneticPr fontId="3"/>
  </si>
  <si>
    <t>：委託業務実施期間中は委託試験研究計画書「支払計画」に基づき、原則４回まで請求可能です。</t>
    <phoneticPr fontId="3"/>
  </si>
  <si>
    <r>
      <t>：</t>
    </r>
    <r>
      <rPr>
        <u/>
        <sz val="8"/>
        <color theme="5" tint="-0.499984740745262"/>
        <rFont val="BIZ UDPゴシック"/>
        <family val="3"/>
        <charset val="128"/>
      </rPr>
      <t>請求額を手入力(個別入力)で記載する場合は、事前に担当者へご相談願います。</t>
    </r>
    <r>
      <rPr>
        <u/>
        <sz val="7"/>
        <color theme="5" tint="-0.499984740745262"/>
        <rFont val="BIZ UDPゴシック"/>
        <family val="3"/>
        <charset val="128"/>
      </rPr>
      <t>(*)</t>
    </r>
    <rPh sb="1" eb="4">
      <t>セイキュウガク</t>
    </rPh>
    <rPh sb="5" eb="8">
      <t>テニュウリョク</t>
    </rPh>
    <rPh sb="9" eb="11">
      <t>コベツ</t>
    </rPh>
    <rPh sb="11" eb="13">
      <t>ニュウリョク</t>
    </rPh>
    <rPh sb="15" eb="17">
      <t>キサイ</t>
    </rPh>
    <rPh sb="19" eb="21">
      <t>バアイ</t>
    </rPh>
    <rPh sb="23" eb="25">
      <t>ジゼン</t>
    </rPh>
    <rPh sb="26" eb="29">
      <t>タントウシャ</t>
    </rPh>
    <rPh sb="31" eb="34">
      <t>ソウダンネガ</t>
    </rPh>
    <phoneticPr fontId="3"/>
  </si>
  <si>
    <r>
      <t>・*「今回請求額</t>
    </r>
    <r>
      <rPr>
        <u/>
        <sz val="7"/>
        <color theme="5" tint="-0.499984740745262"/>
        <rFont val="BIZ UDPゴシック"/>
        <family val="3"/>
        <charset val="128"/>
      </rPr>
      <t>(e)</t>
    </r>
    <r>
      <rPr>
        <u/>
        <sz val="8"/>
        <color theme="5" tint="-0.499984740745262"/>
        <rFont val="BIZ UDPゴシック"/>
        <family val="3"/>
        <charset val="128"/>
      </rPr>
      <t>」が定められた算出式を用いない（[算出式≠請求額]）場合、事前に担当者へ相談してください。</t>
    </r>
    <rPh sb="13" eb="14">
      <t>サダ</t>
    </rPh>
    <rPh sb="18" eb="20">
      <t>サンシュツ</t>
    </rPh>
    <rPh sb="20" eb="21">
      <t>シキ</t>
    </rPh>
    <rPh sb="22" eb="23">
      <t>モチ</t>
    </rPh>
    <rPh sb="28" eb="30">
      <t>サンシュツ</t>
    </rPh>
    <rPh sb="30" eb="31">
      <t>シキ</t>
    </rPh>
    <rPh sb="32" eb="34">
      <t>セイキュウ</t>
    </rPh>
    <rPh sb="34" eb="35">
      <t>ガク</t>
    </rPh>
    <rPh sb="37" eb="39">
      <t>バアイ</t>
    </rPh>
    <rPh sb="40" eb="42">
      <t>ジゼン</t>
    </rPh>
    <rPh sb="43" eb="46">
      <t>タントウシャ</t>
    </rPh>
    <rPh sb="47" eb="49">
      <t>ソウダン</t>
    </rPh>
    <phoneticPr fontId="3"/>
  </si>
  <si>
    <r>
      <t>令和</t>
    </r>
    <r>
      <rPr>
        <sz val="10"/>
        <color theme="4"/>
        <rFont val="ＭＳ Ｐゴシック"/>
        <family val="3"/>
        <charset val="128"/>
      </rPr>
      <t>○</t>
    </r>
    <r>
      <rPr>
        <sz val="10"/>
        <color theme="1"/>
        <rFont val="ＭＳ Ｐゴシック"/>
        <family val="3"/>
        <charset val="128"/>
      </rPr>
      <t>年度試験研究委託契約に基づき、委託試験研究「</t>
    </r>
    <r>
      <rPr>
        <sz val="10"/>
        <color rgb="FF0070C0"/>
        <rFont val="ＭＳ Ｐゴシック"/>
        <family val="3"/>
        <charset val="128"/>
      </rPr>
      <t>※契約書に記載されている試験研究計画名○○○○○○○○○○○○○○○○○○○○</t>
    </r>
    <r>
      <rPr>
        <sz val="10"/>
        <color theme="1"/>
        <rFont val="ＭＳ Ｐゴシック"/>
        <family val="3"/>
        <charset val="128"/>
      </rPr>
      <t>」に係る経費として、下記により</t>
    </r>
    <rPh sb="0" eb="2">
      <t>レイワ</t>
    </rPh>
    <phoneticPr fontId="3"/>
  </si>
  <si>
    <r>
      <t>R</t>
    </r>
    <r>
      <rPr>
        <sz val="10"/>
        <color rgb="FF0070C0"/>
        <rFont val="ＭＳ Ｐゴシック"/>
        <family val="3"/>
        <charset val="128"/>
      </rPr>
      <t>○</t>
    </r>
    <r>
      <rPr>
        <sz val="10"/>
        <color theme="1"/>
        <rFont val="ＭＳ Ｐゴシック"/>
        <family val="3"/>
        <charset val="128"/>
      </rPr>
      <t>年</t>
    </r>
    <r>
      <rPr>
        <sz val="10"/>
        <color rgb="FF0070C0"/>
        <rFont val="ＭＳ Ｐゴシック"/>
        <family val="3"/>
        <charset val="128"/>
      </rPr>
      <t>○</t>
    </r>
    <r>
      <rPr>
        <sz val="10"/>
        <color theme="1"/>
        <rFont val="ＭＳ Ｐゴシック"/>
        <family val="3"/>
        <charset val="128"/>
      </rPr>
      <t>月～
R</t>
    </r>
    <r>
      <rPr>
        <sz val="10"/>
        <color rgb="FF0070C0"/>
        <rFont val="ＭＳ Ｐゴシック"/>
        <family val="3"/>
        <charset val="128"/>
      </rPr>
      <t>○</t>
    </r>
    <r>
      <rPr>
        <sz val="10"/>
        <color theme="1"/>
        <rFont val="ＭＳ Ｐゴシック"/>
        <family val="3"/>
        <charset val="128"/>
      </rPr>
      <t>年</t>
    </r>
    <r>
      <rPr>
        <sz val="10"/>
        <color rgb="FF0070C0"/>
        <rFont val="ＭＳ Ｐゴシック"/>
        <family val="3"/>
        <charset val="128"/>
      </rPr>
      <t>○</t>
    </r>
    <r>
      <rPr>
        <sz val="10"/>
        <color theme="1"/>
        <rFont val="ＭＳ Ｐゴシック"/>
        <family val="3"/>
        <charset val="128"/>
      </rPr>
      <t>月</t>
    </r>
    <rPh sb="2" eb="3">
      <t>ネン</t>
    </rPh>
    <rPh sb="4" eb="5">
      <t>ツキ</t>
    </rPh>
    <rPh sb="9" eb="10">
      <t>ネン</t>
    </rPh>
    <rPh sb="11" eb="12">
      <t>ツキ</t>
    </rPh>
    <phoneticPr fontId="3"/>
  </si>
  <si>
    <r>
      <t>R</t>
    </r>
    <r>
      <rPr>
        <sz val="10"/>
        <color rgb="FF0070C0"/>
        <rFont val="ＭＳ Ｐゴシック"/>
        <family val="3"/>
        <charset val="128"/>
      </rPr>
      <t>○</t>
    </r>
    <r>
      <rPr>
        <sz val="10"/>
        <color theme="1"/>
        <rFont val="ＭＳ Ｐゴシック"/>
        <family val="3"/>
        <charset val="128"/>
      </rPr>
      <t>年</t>
    </r>
    <r>
      <rPr>
        <sz val="10"/>
        <color rgb="FF0070C0"/>
        <rFont val="ＭＳ Ｐゴシック"/>
        <family val="3"/>
        <charset val="128"/>
      </rPr>
      <t>○</t>
    </r>
    <r>
      <rPr>
        <sz val="10"/>
        <color theme="1"/>
        <rFont val="ＭＳ Ｐゴシック"/>
        <family val="3"/>
        <charset val="128"/>
      </rPr>
      <t>月～
R</t>
    </r>
    <r>
      <rPr>
        <sz val="10"/>
        <color rgb="FF0070C0"/>
        <rFont val="ＭＳ Ｐゴシック"/>
        <family val="3"/>
        <charset val="128"/>
      </rPr>
      <t>○</t>
    </r>
    <r>
      <rPr>
        <sz val="10"/>
        <color theme="1"/>
        <rFont val="ＭＳ Ｐゴシック"/>
        <family val="3"/>
        <charset val="128"/>
      </rPr>
      <t>年</t>
    </r>
    <r>
      <rPr>
        <sz val="10"/>
        <color rgb="FF0070C0"/>
        <rFont val="ＭＳ Ｐゴシック"/>
        <family val="3"/>
        <charset val="128"/>
      </rPr>
      <t>○</t>
    </r>
    <r>
      <rPr>
        <sz val="10"/>
        <color theme="1"/>
        <rFont val="ＭＳ Ｐゴシック"/>
        <family val="3"/>
        <charset val="128"/>
      </rPr>
      <t>月</t>
    </r>
    <phoneticPr fontId="3"/>
  </si>
  <si>
    <r>
      <t>令和</t>
    </r>
    <r>
      <rPr>
        <sz val="10"/>
        <color theme="4"/>
        <rFont val="ＭＳ Ｐゴシック"/>
        <family val="3"/>
        <charset val="128"/>
      </rPr>
      <t>○</t>
    </r>
    <r>
      <rPr>
        <sz val="10"/>
        <color theme="1"/>
        <rFont val="ＭＳ Ｐゴシック"/>
        <family val="3"/>
        <charset val="128"/>
      </rPr>
      <t>年度試験研究委託契約に基づき、委託試験研究</t>
    </r>
    <r>
      <rPr>
        <sz val="10"/>
        <color rgb="FF0070C0"/>
        <rFont val="ＭＳ Ｐゴシック"/>
        <family val="3"/>
        <charset val="128"/>
      </rPr>
      <t>「※契約書に記載されている試験研究計画名○○○○○○○○○○○○○○○○○○○○</t>
    </r>
    <r>
      <rPr>
        <sz val="10"/>
        <color theme="1"/>
        <rFont val="ＭＳ Ｐゴシック"/>
        <family val="3"/>
        <charset val="128"/>
      </rPr>
      <t>」に係る経費として、下記により</t>
    </r>
    <rPh sb="0" eb="2">
      <t>レイワ</t>
    </rPh>
    <phoneticPr fontId="3"/>
  </si>
  <si>
    <t>また、了承を得た「理由」を記載してください。</t>
    <rPh sb="3" eb="5">
      <t>リョウショウ</t>
    </rPh>
    <rPh sb="6" eb="7">
      <t>エ</t>
    </rPh>
    <rPh sb="9" eb="11">
      <t>リユウ</t>
    </rPh>
    <rPh sb="13" eb="15">
      <t>キサイ</t>
    </rPh>
    <phoneticPr fontId="3"/>
  </si>
  <si>
    <r>
      <t>：請求月の前々月末</t>
    </r>
    <r>
      <rPr>
        <sz val="8"/>
        <color rgb="FFFF0000"/>
        <rFont val="BIZ UDPゴシック"/>
        <family val="3"/>
        <charset val="128"/>
      </rPr>
      <t>(もしくは前月末)</t>
    </r>
    <r>
      <rPr>
        <sz val="8"/>
        <color theme="1"/>
        <rFont val="BIZ UDPゴシック"/>
        <family val="3"/>
        <charset val="128"/>
      </rPr>
      <t>までの執行確定額(検収済)を記載してください。</t>
    </r>
    <rPh sb="5" eb="7">
      <t>ゼンゼン</t>
    </rPh>
    <rPh sb="14" eb="16">
      <t>ゼンゲツ</t>
    </rPh>
    <rPh sb="16" eb="17">
      <t>マツ</t>
    </rPh>
    <rPh sb="21" eb="23">
      <t>シッコウ</t>
    </rPh>
    <rPh sb="23" eb="26">
      <t>カクテイガク</t>
    </rPh>
    <rPh sb="27" eb="29">
      <t>ケンシュウ</t>
    </rPh>
    <rPh sb="29" eb="30">
      <t>ズ</t>
    </rPh>
    <rPh sb="32" eb="34">
      <t>キサイ</t>
    </rPh>
    <phoneticPr fontId="3"/>
  </si>
  <si>
    <r>
      <t>：請求月の</t>
    </r>
    <r>
      <rPr>
        <sz val="8"/>
        <color rgb="FFFF0000"/>
        <rFont val="BIZ UDPゴシック"/>
        <family val="3"/>
        <charset val="128"/>
      </rPr>
      <t>前月以降分(もしくは請求月以降分)</t>
    </r>
    <r>
      <rPr>
        <sz val="8"/>
        <rFont val="BIZ UDPゴシック"/>
        <family val="3"/>
        <charset val="128"/>
      </rPr>
      <t>の執行見込額を記載してください。</t>
    </r>
    <rPh sb="5" eb="7">
      <t>ゼンゲツ</t>
    </rPh>
    <rPh sb="7" eb="9">
      <t>イコウ</t>
    </rPh>
    <rPh sb="9" eb="10">
      <t>ブン</t>
    </rPh>
    <rPh sb="15" eb="17">
      <t>セイキュウ</t>
    </rPh>
    <rPh sb="17" eb="18">
      <t>ツキ</t>
    </rPh>
    <rPh sb="18" eb="20">
      <t>イコウ</t>
    </rPh>
    <rPh sb="20" eb="21">
      <t>ブン</t>
    </rPh>
    <rPh sb="23" eb="25">
      <t>シッコウ</t>
    </rPh>
    <rPh sb="25" eb="27">
      <t>ミコミ</t>
    </rPh>
    <rPh sb="27" eb="28">
      <t>ガク</t>
    </rPh>
    <rPh sb="29" eb="31">
      <t>キサイ</t>
    </rPh>
    <phoneticPr fontId="3"/>
  </si>
  <si>
    <t>(概算払2回目以降)</t>
    <rPh sb="1" eb="4">
      <t>ガイサンバライ</t>
    </rPh>
    <rPh sb="5" eb="7">
      <t>カイメ</t>
    </rPh>
    <rPh sb="7" eb="9">
      <t>イコウ</t>
    </rPh>
    <phoneticPr fontId="3"/>
  </si>
  <si>
    <t>:過去請求した金額(受領額)の執行状況を確認し、2回目以降は「既執行額(ｂ)」に反映・記載してください。</t>
    <rPh sb="1" eb="3">
      <t>カコ</t>
    </rPh>
    <rPh sb="3" eb="5">
      <t>セイキュウ</t>
    </rPh>
    <rPh sb="7" eb="9">
      <t>キンガク</t>
    </rPh>
    <rPh sb="10" eb="12">
      <t>ジュリョウ</t>
    </rPh>
    <rPh sb="12" eb="13">
      <t>ガク</t>
    </rPh>
    <rPh sb="15" eb="17">
      <t>シッコウ</t>
    </rPh>
    <rPh sb="17" eb="19">
      <t>ジョウキョウ</t>
    </rPh>
    <rPh sb="20" eb="22">
      <t>カクニン</t>
    </rPh>
    <rPh sb="25" eb="27">
      <t>カイメ</t>
    </rPh>
    <rPh sb="27" eb="29">
      <t>イコウ</t>
    </rPh>
    <rPh sb="31" eb="32">
      <t>キ</t>
    </rPh>
    <rPh sb="32" eb="34">
      <t>シッコウ</t>
    </rPh>
    <rPh sb="34" eb="35">
      <t>ガク</t>
    </rPh>
    <rPh sb="40" eb="42">
      <t>ハンエイ</t>
    </rPh>
    <rPh sb="43" eb="45">
      <t>キサイ</t>
    </rPh>
    <phoneticPr fontId="3"/>
  </si>
  <si>
    <t>（経理様式６）</t>
    <rPh sb="1" eb="3">
      <t>ケイリ</t>
    </rPh>
    <rPh sb="3" eb="5">
      <t>ヨウシキ</t>
    </rPh>
    <phoneticPr fontId="3"/>
  </si>
  <si>
    <t>e-Rad課題ID(半角英数字)</t>
    <phoneticPr fontId="3"/>
  </si>
  <si>
    <t>e-Rad課題ID(半角英数字)</t>
    <phoneticPr fontId="3"/>
  </si>
  <si>
    <t>　　委託試験研究概算払請求書</t>
    <phoneticPr fontId="3"/>
  </si>
  <si>
    <t>イノベーション創出強化研究推進事業</t>
    <phoneticPr fontId="3"/>
  </si>
  <si>
    <t>戦略的イノベーション創造プログラム(スマートバイオ産業･農業基盤技術)（SIP）</t>
    <phoneticPr fontId="3"/>
  </si>
  <si>
    <t>ムーンショット型農林水産研究開発事業</t>
    <phoneticPr fontId="3"/>
  </si>
  <si>
    <t>スタートアップ総合支援プログラム(SBIR 支援)</t>
    <phoneticPr fontId="3"/>
  </si>
  <si>
    <t>戦略的スマート農業技術等の開発・改良</t>
    <phoneticPr fontId="3"/>
  </si>
  <si>
    <t>直接経費</t>
    <rPh sb="0" eb="4">
      <t>チョクセツケイヒ</t>
    </rPh>
    <phoneticPr fontId="3"/>
  </si>
  <si>
    <t>物品費</t>
    <rPh sb="0" eb="3">
      <t>ブッピンヒ</t>
    </rPh>
    <phoneticPr fontId="3"/>
  </si>
  <si>
    <t>人件費・謝金</t>
    <rPh sb="0" eb="3">
      <t>ジンケンヒ</t>
    </rPh>
    <rPh sb="4" eb="6">
      <t>シャキン</t>
    </rPh>
    <phoneticPr fontId="3"/>
  </si>
  <si>
    <t>旅費</t>
    <rPh sb="0" eb="2">
      <t>リョヒ</t>
    </rPh>
    <phoneticPr fontId="3"/>
  </si>
  <si>
    <t>その他</t>
    <rPh sb="2" eb="3">
      <t>タ</t>
    </rPh>
    <phoneticPr fontId="3"/>
  </si>
  <si>
    <t>間接経費</t>
    <rPh sb="0" eb="4">
      <t>カンセツケイヒ</t>
    </rPh>
    <phoneticPr fontId="3"/>
  </si>
  <si>
    <t>（請求回を選択）</t>
    <rPh sb="1" eb="3">
      <t>セイキュウ</t>
    </rPh>
    <rPh sb="3" eb="4">
      <t>カイ</t>
    </rPh>
    <rPh sb="5" eb="7">
      <t>センタク</t>
    </rPh>
    <phoneticPr fontId="3"/>
  </si>
  <si>
    <t>第１回請求</t>
  </si>
  <si>
    <t>第１回請求</t>
    <phoneticPr fontId="3"/>
  </si>
  <si>
    <t>第２回請求</t>
  </si>
  <si>
    <t>第３回請求</t>
  </si>
  <si>
    <t>第４回請求</t>
  </si>
  <si>
    <t>①請求回数</t>
    <rPh sb="1" eb="5">
      <t>セイキュウカイスウ</t>
    </rPh>
    <phoneticPr fontId="3"/>
  </si>
  <si>
    <t>：当年度の請求回数をプルダウンより選択してください。</t>
    <rPh sb="1" eb="4">
      <t>トウネンド</t>
    </rPh>
    <rPh sb="5" eb="9">
      <t>セイキュウカイスウ</t>
    </rPh>
    <rPh sb="17" eb="19">
      <t>センタク</t>
    </rPh>
    <phoneticPr fontId="3"/>
  </si>
  <si>
    <t>②「委託費(a)」</t>
    <rPh sb="2" eb="5">
      <t>イタクヒ</t>
    </rPh>
    <phoneticPr fontId="3"/>
  </si>
  <si>
    <t>③「既執行額(b)」</t>
    <rPh sb="2" eb="3">
      <t>キ</t>
    </rPh>
    <rPh sb="3" eb="5">
      <t>シッコウ</t>
    </rPh>
    <rPh sb="5" eb="6">
      <t>ガク</t>
    </rPh>
    <phoneticPr fontId="3"/>
  </si>
  <si>
    <t>④「執行見込額(c)」</t>
    <rPh sb="2" eb="4">
      <t>シッコウ</t>
    </rPh>
    <rPh sb="4" eb="6">
      <t>ミコミ</t>
    </rPh>
    <rPh sb="6" eb="7">
      <t>ガク</t>
    </rPh>
    <phoneticPr fontId="3"/>
  </si>
  <si>
    <t>⑤「既受領額(d)」</t>
    <rPh sb="2" eb="3">
      <t>キ</t>
    </rPh>
    <rPh sb="3" eb="5">
      <t>ジュリョウ</t>
    </rPh>
    <rPh sb="5" eb="6">
      <t>ガク</t>
    </rPh>
    <phoneticPr fontId="3"/>
  </si>
  <si>
    <t>R4年4月～
R4年6月</t>
    <rPh sb="2" eb="3">
      <t>ネン</t>
    </rPh>
    <rPh sb="4" eb="5">
      <t>ツキ</t>
    </rPh>
    <rPh sb="9" eb="10">
      <t>ネン</t>
    </rPh>
    <rPh sb="11" eb="12">
      <t>ツキ</t>
    </rPh>
    <phoneticPr fontId="3"/>
  </si>
  <si>
    <t>R4年7月～
R4年9月</t>
    <phoneticPr fontId="3"/>
  </si>
  <si>
    <t>⑧「事業名」</t>
    <rPh sb="2" eb="4">
      <t>ジギョウ</t>
    </rPh>
    <rPh sb="4" eb="5">
      <t>メイ</t>
    </rPh>
    <phoneticPr fontId="3"/>
  </si>
  <si>
    <t>⑨(入力不要箇所)</t>
    <rPh sb="2" eb="4">
      <t>ニュウリョク</t>
    </rPh>
    <rPh sb="4" eb="6">
      <t>フヨウ</t>
    </rPh>
    <rPh sb="6" eb="8">
      <t>カショ</t>
    </rPh>
    <phoneticPr fontId="3"/>
  </si>
  <si>
    <t>：「今回請求額」及び合計金額欄。</t>
    <phoneticPr fontId="3"/>
  </si>
  <si>
    <t>R4年4月～
R4年12月</t>
    <rPh sb="2" eb="3">
      <t>ネン</t>
    </rPh>
    <rPh sb="4" eb="5">
      <t>ツキ</t>
    </rPh>
    <rPh sb="9" eb="10">
      <t>ネン</t>
    </rPh>
    <rPh sb="12" eb="13">
      <t>ツキ</t>
    </rPh>
    <phoneticPr fontId="3"/>
  </si>
  <si>
    <t>R5年1月～
R5年3月</t>
    <phoneticPr fontId="3"/>
  </si>
  <si>
    <t>第２回請求</t>
    <phoneticPr fontId="3"/>
  </si>
  <si>
    <t>（事業名を選択）</t>
    <rPh sb="1" eb="4">
      <t>ジギョウメイ</t>
    </rPh>
    <rPh sb="5" eb="7">
      <t>センタク</t>
    </rPh>
    <phoneticPr fontId="3"/>
  </si>
  <si>
    <t>研究課題番号</t>
    <rPh sb="0" eb="6">
      <t>ケンキュウカダイバンゴウ</t>
    </rPh>
    <phoneticPr fontId="3"/>
  </si>
  <si>
    <t>〇〇〇〇</t>
    <phoneticPr fontId="3"/>
  </si>
  <si>
    <t>オープンイノベーション研究・実用化推進事業</t>
  </si>
  <si>
    <t>食料安全保障強化に向けた革新的新品種開発プロジェクトのうち食料安全保障強化に資する新品種開発</t>
  </si>
  <si>
    <t>　</t>
  </si>
  <si>
    <t>一般管理費</t>
  </si>
  <si>
    <t>⑥「今回請求額(e)」と「請求金額割合」</t>
    <rPh sb="2" eb="4">
      <t>コンカイ</t>
    </rPh>
    <rPh sb="4" eb="6">
      <t>セイキュウ</t>
    </rPh>
    <rPh sb="6" eb="7">
      <t>ガク</t>
    </rPh>
    <rPh sb="13" eb="15">
      <t>セイキュウ</t>
    </rPh>
    <rPh sb="15" eb="17">
      <t>キンガク</t>
    </rPh>
    <rPh sb="17" eb="19">
      <t>ワリアイ</t>
    </rPh>
    <phoneticPr fontId="3"/>
  </si>
  <si>
    <t>⑦「備考」</t>
    <rPh sb="2" eb="4">
      <t>ビコウ</t>
    </rPh>
    <phoneticPr fontId="3"/>
  </si>
  <si>
    <t>今回請求額(e)
(b)+(c)-(d)=(e)
(d)+(e)≦(a)</t>
    <rPh sb="0" eb="2">
      <t>コンカイ</t>
    </rPh>
    <rPh sb="2" eb="5">
      <t>セイキュウガク</t>
    </rPh>
    <phoneticPr fontId="3"/>
  </si>
  <si>
    <t>請求金額(f)
割　　合
(e)/(a)</t>
    <rPh sb="0" eb="2">
      <t>セイキュウ</t>
    </rPh>
    <rPh sb="2" eb="4">
      <t>キンガク</t>
    </rPh>
    <rPh sb="8" eb="9">
      <t>ワリ</t>
    </rPh>
    <rPh sb="11" eb="12">
      <t>ゴウ</t>
    </rPh>
    <phoneticPr fontId="3"/>
  </si>
  <si>
    <t>　　（代　　表　　者　名）</t>
    <rPh sb="3" eb="4">
      <t>ダイ</t>
    </rPh>
    <rPh sb="6" eb="7">
      <t>オモテ</t>
    </rPh>
    <rPh sb="9" eb="10">
      <t>モノ</t>
    </rPh>
    <rPh sb="11" eb="12">
      <t>メイ</t>
    </rPh>
    <phoneticPr fontId="2"/>
  </si>
  <si>
    <t>※役職名　氏名　を記載してください。</t>
    <rPh sb="1" eb="4">
      <t>ヤクショクメイ</t>
    </rPh>
    <rPh sb="5" eb="7">
      <t>シメイ</t>
    </rPh>
    <rPh sb="9" eb="11">
      <t>キサイ</t>
    </rPh>
    <phoneticPr fontId="3"/>
  </si>
  <si>
    <t>※役職名　氏名を記載してください</t>
    <rPh sb="1" eb="4">
      <t>ヤクショクメイ</t>
    </rPh>
    <rPh sb="5" eb="7">
      <t>シメイ</t>
    </rPh>
    <rPh sb="8" eb="10">
      <t>キサイ</t>
    </rPh>
    <phoneticPr fontId="3"/>
  </si>
  <si>
    <t>振込先</t>
    <rPh sb="0" eb="3">
      <t>フリコミサキ</t>
    </rPh>
    <phoneticPr fontId="3"/>
  </si>
  <si>
    <t>金融機関名</t>
    <rPh sb="0" eb="2">
      <t>キンユウ</t>
    </rPh>
    <rPh sb="2" eb="4">
      <t>キカン</t>
    </rPh>
    <rPh sb="4" eb="5">
      <t>メイ</t>
    </rPh>
    <phoneticPr fontId="3"/>
  </si>
  <si>
    <t>銀行</t>
    <rPh sb="0" eb="2">
      <t>ギンコウ</t>
    </rPh>
    <phoneticPr fontId="3"/>
  </si>
  <si>
    <t>支店</t>
    <rPh sb="0" eb="2">
      <t>シテン</t>
    </rPh>
    <phoneticPr fontId="3"/>
  </si>
  <si>
    <t>銀行コード
（４桁）</t>
    <rPh sb="0" eb="2">
      <t>ギンコウ</t>
    </rPh>
    <rPh sb="8" eb="9">
      <t>ケタ</t>
    </rPh>
    <phoneticPr fontId="3"/>
  </si>
  <si>
    <t>支店コード
（３桁）</t>
    <rPh sb="0" eb="2">
      <t>シテン</t>
    </rPh>
    <rPh sb="8" eb="9">
      <t>ケタ</t>
    </rPh>
    <phoneticPr fontId="3"/>
  </si>
  <si>
    <t>フリガナ</t>
    <phoneticPr fontId="3"/>
  </si>
  <si>
    <t>口座名</t>
    <rPh sb="0" eb="3">
      <t>コウザメイ</t>
    </rPh>
    <phoneticPr fontId="3"/>
  </si>
  <si>
    <t>○○○大学</t>
    <rPh sb="3" eb="5">
      <t>ダイガク</t>
    </rPh>
    <phoneticPr fontId="3"/>
  </si>
  <si>
    <t>普通預金</t>
    <rPh sb="0" eb="2">
      <t>フツウ</t>
    </rPh>
    <rPh sb="2" eb="4">
      <t>ヨキン</t>
    </rPh>
    <phoneticPr fontId="3"/>
  </si>
  <si>
    <t>当座預金</t>
    <rPh sb="0" eb="2">
      <t>トウザ</t>
    </rPh>
    <rPh sb="2" eb="4">
      <t>ヨキン</t>
    </rPh>
    <phoneticPr fontId="3"/>
  </si>
  <si>
    <t>※太枠で囲った箇所にご記入願います。（銀行コード・支店コードが分かる場合は記入して下さい。）</t>
    <phoneticPr fontId="3"/>
  </si>
  <si>
    <t>※口座名のフリガナは、必ずご記入願います。</t>
  </si>
  <si>
    <t>（普通・当座を選択）</t>
  </si>
  <si>
    <t>（普通・当座を選択）</t>
    <phoneticPr fontId="3"/>
  </si>
  <si>
    <t>戦略的イノベーション創造プログラム〔SIP〕豊かな食が提供される持続可能なフードチェーンの構築</t>
    <phoneticPr fontId="3"/>
  </si>
  <si>
    <t>戦略的スマート農業技術の開発・改良</t>
    <phoneticPr fontId="3"/>
  </si>
  <si>
    <r>
      <t xml:space="preserve">預金種別
</t>
    </r>
    <r>
      <rPr>
        <sz val="8"/>
        <color theme="1"/>
        <rFont val="ＭＳ ゴシック"/>
        <family val="3"/>
        <charset val="128"/>
      </rPr>
      <t>（普通・当座を選択）</t>
    </r>
    <rPh sb="0" eb="2">
      <t>ヨキン</t>
    </rPh>
    <rPh sb="2" eb="4">
      <t>シュベツ</t>
    </rPh>
    <rPh sb="6" eb="8">
      <t>フツウ</t>
    </rPh>
    <rPh sb="9" eb="11">
      <t>トウザ</t>
    </rPh>
    <rPh sb="12" eb="14">
      <t>センタク</t>
    </rPh>
    <phoneticPr fontId="3"/>
  </si>
  <si>
    <r>
      <t xml:space="preserve">口座番号
</t>
    </r>
    <r>
      <rPr>
        <sz val="8"/>
        <color theme="1"/>
        <rFont val="ＭＳ ゴシック"/>
        <family val="3"/>
        <charset val="128"/>
      </rPr>
      <t>（７桁）</t>
    </r>
    <rPh sb="0" eb="2">
      <t>コウザ</t>
    </rPh>
    <rPh sb="2" eb="4">
      <t>バンゴウ</t>
    </rPh>
    <rPh sb="7" eb="8">
      <t>ケタ</t>
    </rPh>
    <phoneticPr fontId="3"/>
  </si>
  <si>
    <t>○○○</t>
    <phoneticPr fontId="3"/>
  </si>
  <si>
    <t>△△</t>
    <phoneticPr fontId="3"/>
  </si>
  <si>
    <t>○○○ダイガク</t>
    <phoneticPr fontId="3"/>
  </si>
  <si>
    <t>０１２３４５６</t>
    <phoneticPr fontId="3"/>
  </si>
  <si>
    <t>食料安全保障強化に向けた革新的新品種開発プロジェクト</t>
    <phoneticPr fontId="3"/>
  </si>
  <si>
    <t>シャインマスカット未開花症緊急対策</t>
    <phoneticPr fontId="3"/>
  </si>
  <si>
    <t>次世代スマート農業技術の開発・改良・実用化</t>
  </si>
  <si>
    <t>スマート農業技術の開発・供給に関する事業</t>
    <phoneticPr fontId="3"/>
  </si>
  <si>
    <t>革新的新品種開発加速化緊急対策のうち政策ニーズに対応した革新的新品種開発（提案公募型）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</si>
</sst>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8"/>
      <color theme="1"/>
      <name val="BIZ UDゴシック"/>
      <family val="2"/>
      <charset val="128"/>
    </font>
    <font>
      <sz val="8"/>
      <color theme="1"/>
      <name val="BIZ UDゴシック"/>
      <family val="2"/>
      <charset val="128"/>
    </font>
    <font>
      <sz val="18"/>
      <color theme="3"/>
      <name val="游ゴシック Light"/>
      <family val="2"/>
      <charset val="128"/>
      <scheme val="major"/>
    </font>
    <font>
      <sz val="6"/>
      <name val="BIZ UDゴシック"/>
      <family val="2"/>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color theme="4"/>
      <name val="ＭＳ Ｐゴシック"/>
      <family val="3"/>
      <charset val="128"/>
    </font>
    <font>
      <sz val="10"/>
      <name val="ＭＳ Ｐゴシック"/>
      <family val="3"/>
      <charset val="128"/>
    </font>
    <font>
      <sz val="8"/>
      <color theme="1"/>
      <name val="BIZ UDゴシック"/>
      <family val="3"/>
      <charset val="128"/>
    </font>
    <font>
      <sz val="8"/>
      <color theme="1"/>
      <name val="ＭＳ Ｐゴシック"/>
      <family val="3"/>
      <charset val="128"/>
    </font>
    <font>
      <sz val="8"/>
      <color theme="1"/>
      <name val="ＭＳ ゴシック"/>
      <family val="3"/>
      <charset val="128"/>
    </font>
    <font>
      <sz val="8"/>
      <color theme="1"/>
      <name val="BIZ UDPゴシック"/>
      <family val="3"/>
      <charset val="128"/>
    </font>
    <font>
      <b/>
      <u/>
      <sz val="8"/>
      <color theme="1"/>
      <name val="BIZ UDPゴシック"/>
      <family val="3"/>
      <charset val="128"/>
    </font>
    <font>
      <sz val="9"/>
      <color theme="1"/>
      <name val="Meiryo UI"/>
      <family val="3"/>
      <charset val="128"/>
    </font>
    <font>
      <u/>
      <sz val="8"/>
      <color theme="5" tint="-0.499984740745262"/>
      <name val="BIZ UDPゴシック"/>
      <family val="3"/>
      <charset val="128"/>
    </font>
    <font>
      <u/>
      <sz val="7"/>
      <color theme="5" tint="-0.499984740745262"/>
      <name val="BIZ UDPゴシック"/>
      <family val="3"/>
      <charset val="128"/>
    </font>
    <font>
      <sz val="8"/>
      <color theme="5" tint="-0.499984740745262"/>
      <name val="BIZ UDPゴシック"/>
      <family val="3"/>
      <charset val="128"/>
    </font>
    <font>
      <sz val="10"/>
      <color rgb="FF0070C0"/>
      <name val="ＭＳ Ｐゴシック"/>
      <family val="3"/>
      <charset val="128"/>
    </font>
    <font>
      <sz val="8"/>
      <color rgb="FFFF0000"/>
      <name val="BIZ UDPゴシック"/>
      <family val="3"/>
      <charset val="128"/>
    </font>
    <font>
      <u/>
      <sz val="8"/>
      <color rgb="FFFF0000"/>
      <name val="BIZ UDPゴシック"/>
      <family val="3"/>
      <charset val="128"/>
    </font>
    <font>
      <sz val="8"/>
      <name val="BIZ UDPゴシック"/>
      <family val="3"/>
      <charset val="128"/>
    </font>
    <font>
      <sz val="8"/>
      <color rgb="FFC00000"/>
      <name val="BIZ UDPゴシック"/>
      <family val="3"/>
      <charset val="128"/>
    </font>
    <font>
      <sz val="10"/>
      <color theme="1"/>
      <name val="ＭＳ ゴシック"/>
      <family val="3"/>
      <charset val="128"/>
    </font>
    <font>
      <sz val="10"/>
      <color theme="1"/>
      <name val="HG丸ｺﾞｼｯｸM-PRO"/>
      <family val="3"/>
      <charset val="128"/>
    </font>
    <font>
      <sz val="10"/>
      <color rgb="FF0070C0"/>
      <name val="HG丸ｺﾞｼｯｸM-PRO"/>
      <family val="3"/>
      <charset val="128"/>
    </font>
    <font>
      <sz val="9"/>
      <color indexed="81"/>
      <name val="MS P ゴシック"/>
      <family val="3"/>
      <charset val="128"/>
    </font>
    <font>
      <sz val="11"/>
      <color rgb="FF0070C0"/>
      <name val="ＭＳ Ｐゴシック"/>
      <family val="3"/>
      <charset val="128"/>
    </font>
    <font>
      <sz val="10"/>
      <name val="HG丸ｺﾞｼｯｸM-PRO"/>
      <family val="3"/>
      <charset val="128"/>
    </font>
    <font>
      <sz val="8"/>
      <color indexed="81"/>
      <name val="MS P ゴシック"/>
      <family val="3"/>
      <charset val="128"/>
    </font>
    <font>
      <sz val="10"/>
      <color rgb="FFFF0000"/>
      <name val="ＭＳ Ｐゴシック"/>
      <family val="3"/>
      <charset val="128"/>
    </font>
    <font>
      <sz val="14"/>
      <color theme="4"/>
      <name val="ＭＳ Ｐゴシック"/>
      <family val="3"/>
      <charset val="128"/>
    </font>
    <font>
      <sz val="14"/>
      <color theme="1"/>
      <name val="BIZ UDゴシック"/>
      <family val="2"/>
      <charset val="128"/>
    </font>
  </fonts>
  <fills count="6">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8" tint="-0.499984740745262"/>
      </top>
      <bottom/>
      <diagonal/>
    </border>
    <border>
      <left/>
      <right/>
      <top style="thin">
        <color theme="8" tint="-0.499984740745262"/>
      </top>
      <bottom style="thin">
        <color theme="8" tint="-0.499984740745262"/>
      </bottom>
      <diagonal/>
    </border>
    <border>
      <left/>
      <right/>
      <top/>
      <bottom style="thin">
        <color theme="8" tint="-0.499984740745262"/>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medium">
        <color rgb="FFFF0000"/>
      </bottom>
      <diagonal/>
    </border>
    <border diagonalUp="1">
      <left style="medium">
        <color rgb="FFFF0000"/>
      </left>
      <right style="medium">
        <color rgb="FFFF0000"/>
      </right>
      <top style="thin">
        <color indexed="64"/>
      </top>
      <bottom/>
      <diagonal style="hair">
        <color indexed="64"/>
      </diagonal>
    </border>
    <border diagonalUp="1">
      <left style="medium">
        <color rgb="FFFF0000"/>
      </left>
      <right style="medium">
        <color rgb="FFFF0000"/>
      </right>
      <top/>
      <bottom/>
      <diagonal style="hair">
        <color indexed="64"/>
      </diagonal>
    </border>
    <border diagonalUp="1">
      <left style="medium">
        <color rgb="FFFF0000"/>
      </left>
      <right style="medium">
        <color rgb="FFFF0000"/>
      </right>
      <top/>
      <bottom style="thin">
        <color indexed="64"/>
      </bottom>
      <diagonal style="hair">
        <color indexed="64"/>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bottom/>
      <diagonal/>
    </border>
    <border>
      <left style="thin">
        <color indexed="64"/>
      </left>
      <right style="medium">
        <color rgb="FFFF0000"/>
      </right>
      <top style="thin">
        <color indexed="64"/>
      </top>
      <bottom style="thin">
        <color indexed="64"/>
      </bottom>
      <diagonal/>
    </border>
    <border diagonalUp="1">
      <left style="medium">
        <color rgb="FFFF0000"/>
      </left>
      <right style="thin">
        <color indexed="64"/>
      </right>
      <top style="thin">
        <color indexed="64"/>
      </top>
      <bottom/>
      <diagonal style="hair">
        <color indexed="64"/>
      </diagonal>
    </border>
    <border>
      <left style="thin">
        <color indexed="64"/>
      </left>
      <right style="medium">
        <color rgb="FFFF0000"/>
      </right>
      <top style="thin">
        <color indexed="64"/>
      </top>
      <bottom/>
      <diagonal/>
    </border>
    <border diagonalUp="1">
      <left style="medium">
        <color rgb="FFFF0000"/>
      </left>
      <right style="thin">
        <color indexed="64"/>
      </right>
      <top/>
      <bottom/>
      <diagonal style="hair">
        <color indexed="64"/>
      </diagonal>
    </border>
    <border>
      <left style="thin">
        <color indexed="64"/>
      </left>
      <right style="medium">
        <color rgb="FFFF0000"/>
      </right>
      <top/>
      <bottom/>
      <diagonal/>
    </border>
    <border diagonalUp="1">
      <left style="medium">
        <color rgb="FFFF0000"/>
      </left>
      <right style="thin">
        <color indexed="64"/>
      </right>
      <top/>
      <bottom style="thin">
        <color indexed="64"/>
      </bottom>
      <diagonal style="hair">
        <color indexed="64"/>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hair">
        <color indexed="64"/>
      </top>
      <bottom/>
      <diagonal/>
    </border>
    <border>
      <left/>
      <right/>
      <top style="dotted">
        <color auto="1"/>
      </top>
      <bottom/>
      <diagonal/>
    </border>
    <border>
      <left style="dashed">
        <color theme="0" tint="-0.499984740745262"/>
      </left>
      <right/>
      <top/>
      <bottom/>
      <diagonal/>
    </border>
    <border>
      <left/>
      <right style="thin">
        <color indexed="64"/>
      </right>
      <top/>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left/>
      <right/>
      <top style="medium">
        <color theme="8" tint="-0.499984740745262"/>
      </top>
      <bottom style="thin">
        <color theme="8" tint="-0.499984740745262"/>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3">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5" fillId="3"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lignment vertical="center"/>
    </xf>
    <xf numFmtId="38" fontId="7" fillId="2" borderId="3" xfId="1" applyFont="1" applyFill="1" applyBorder="1">
      <alignment vertical="center"/>
    </xf>
    <xf numFmtId="38" fontId="7" fillId="2" borderId="1" xfId="1" applyFont="1" applyFill="1" applyBorder="1">
      <alignment vertical="center"/>
    </xf>
    <xf numFmtId="0" fontId="4" fillId="0" borderId="0" xfId="0" applyFont="1" applyAlignment="1">
      <alignment vertical="center" wrapText="1"/>
    </xf>
    <xf numFmtId="0" fontId="8" fillId="0" borderId="0" xfId="0" applyFont="1">
      <alignment vertical="center"/>
    </xf>
    <xf numFmtId="0" fontId="7" fillId="0" borderId="4" xfId="0" applyFont="1" applyBorder="1">
      <alignment vertical="center"/>
    </xf>
    <xf numFmtId="38" fontId="7" fillId="0" borderId="4" xfId="1" applyFont="1" applyFill="1" applyBorder="1">
      <alignmen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2" xfId="0" applyFont="1" applyBorder="1">
      <alignment vertical="center"/>
    </xf>
    <xf numFmtId="0" fontId="8" fillId="0" borderId="3" xfId="0" applyFont="1" applyBorder="1" applyAlignment="1">
      <alignment horizontal="left" vertical="center" indent="1"/>
    </xf>
    <xf numFmtId="0" fontId="8" fillId="0" borderId="3" xfId="0" applyFont="1" applyBorder="1" applyAlignment="1">
      <alignment horizontal="left" vertical="center"/>
    </xf>
    <xf numFmtId="0" fontId="4" fillId="0" borderId="0" xfId="0" applyFont="1" applyAlignment="1"/>
    <xf numFmtId="0" fontId="4" fillId="0" borderId="0" xfId="0" applyFont="1" applyAlignment="1">
      <alignment wrapText="1"/>
    </xf>
    <xf numFmtId="0" fontId="7" fillId="0" borderId="0" xfId="0" applyFont="1" applyAlignment="1">
      <alignment horizontal="left" vertical="center"/>
    </xf>
    <xf numFmtId="0" fontId="4" fillId="0" borderId="5"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38" fontId="7" fillId="0" borderId="0" xfId="1" applyFont="1" applyBorder="1" applyAlignment="1">
      <alignment vertical="center" wrapText="1"/>
    </xf>
    <xf numFmtId="0" fontId="11" fillId="0" borderId="0" xfId="0" applyFont="1">
      <alignment vertical="center"/>
    </xf>
    <xf numFmtId="0" fontId="5" fillId="0" borderId="0" xfId="0" applyFont="1" applyAlignment="1">
      <alignment horizontal="center" vertical="center"/>
    </xf>
    <xf numFmtId="0" fontId="8" fillId="0" borderId="6" xfId="0" applyFont="1" applyBorder="1">
      <alignment vertical="center"/>
    </xf>
    <xf numFmtId="0" fontId="8" fillId="0" borderId="5" xfId="0" applyFont="1" applyBorder="1" applyAlignment="1">
      <alignment horizontal="left" vertical="center" indent="1"/>
    </xf>
    <xf numFmtId="0" fontId="8" fillId="0" borderId="5" xfId="0" applyFont="1" applyBorder="1" applyAlignment="1">
      <alignment horizontal="left" vertical="center"/>
    </xf>
    <xf numFmtId="0" fontId="7" fillId="0" borderId="15" xfId="0" applyFont="1"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12" fillId="4" borderId="0" xfId="0" applyFont="1" applyFill="1">
      <alignment vertical="center"/>
    </xf>
    <xf numFmtId="0" fontId="12" fillId="5" borderId="17" xfId="0" applyFont="1" applyFill="1" applyBorder="1">
      <alignment vertical="center"/>
    </xf>
    <xf numFmtId="0" fontId="12" fillId="5" borderId="17" xfId="0" applyFont="1" applyFill="1" applyBorder="1" applyAlignment="1">
      <alignment horizontal="left" vertical="center" indent="1"/>
    </xf>
    <xf numFmtId="0" fontId="12" fillId="4" borderId="18" xfId="0" applyFont="1" applyFill="1" applyBorder="1">
      <alignment vertical="center"/>
    </xf>
    <xf numFmtId="0" fontId="12" fillId="5" borderId="0" xfId="0" applyFont="1" applyFill="1" applyAlignment="1">
      <alignment horizontal="left" vertical="center" indent="1"/>
    </xf>
    <xf numFmtId="0" fontId="12" fillId="5" borderId="0" xfId="0" applyFont="1" applyFill="1">
      <alignment vertical="center"/>
    </xf>
    <xf numFmtId="0" fontId="12" fillId="4" borderId="17" xfId="0" applyFont="1" applyFill="1" applyBorder="1">
      <alignment vertical="center"/>
    </xf>
    <xf numFmtId="0" fontId="12" fillId="4" borderId="19" xfId="0" applyFont="1" applyFill="1" applyBorder="1">
      <alignment vertical="center"/>
    </xf>
    <xf numFmtId="0" fontId="14" fillId="0" borderId="0" xfId="0" applyFont="1">
      <alignment vertical="center"/>
    </xf>
    <xf numFmtId="0" fontId="4" fillId="0" borderId="52" xfId="0" applyFont="1" applyBorder="1">
      <alignment vertical="center"/>
    </xf>
    <xf numFmtId="0" fontId="9" fillId="0" borderId="52" xfId="0" applyFont="1" applyBorder="1">
      <alignment vertical="center"/>
    </xf>
    <xf numFmtId="0" fontId="14" fillId="0" borderId="52" xfId="0" applyFont="1" applyBorder="1">
      <alignment vertical="center"/>
    </xf>
    <xf numFmtId="38" fontId="7" fillId="0" borderId="0" xfId="1" applyFont="1" applyFill="1" applyBorder="1" applyAlignment="1">
      <alignment vertical="center" wrapText="1"/>
    </xf>
    <xf numFmtId="0" fontId="14" fillId="0" borderId="1" xfId="0" applyFont="1" applyBorder="1" applyAlignment="1">
      <alignment horizontal="center" vertical="center"/>
    </xf>
    <xf numFmtId="9" fontId="14" fillId="0" borderId="2" xfId="0" applyNumberFormat="1" applyFont="1" applyBorder="1">
      <alignment vertical="center"/>
    </xf>
    <xf numFmtId="0" fontId="14" fillId="0" borderId="50" xfId="0" applyFont="1" applyBorder="1" applyAlignment="1">
      <alignment horizontal="right" vertical="center"/>
    </xf>
    <xf numFmtId="38" fontId="14" fillId="0" borderId="4" xfId="1" applyFont="1" applyFill="1" applyBorder="1">
      <alignment vertical="center"/>
    </xf>
    <xf numFmtId="0" fontId="14" fillId="0" borderId="51" xfId="0" applyFont="1" applyBorder="1">
      <alignment vertical="center"/>
    </xf>
    <xf numFmtId="0" fontId="14" fillId="0" borderId="51" xfId="0" applyFont="1" applyBorder="1" applyAlignment="1">
      <alignment horizontal="left" vertical="center" indent="1"/>
    </xf>
    <xf numFmtId="0" fontId="14" fillId="0" borderId="0" xfId="0" applyFont="1" applyAlignment="1">
      <alignment horizontal="left" vertical="center" inden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5" borderId="0" xfId="0" applyFont="1" applyFill="1" applyAlignment="1">
      <alignment horizontal="left" vertical="center" indent="1"/>
    </xf>
    <xf numFmtId="0" fontId="17" fillId="4" borderId="19" xfId="0" applyFont="1" applyFill="1" applyBorder="1">
      <alignment vertical="center"/>
    </xf>
    <xf numFmtId="0" fontId="18" fillId="0" borderId="0" xfId="0" applyFont="1">
      <alignment vertical="center"/>
    </xf>
    <xf numFmtId="0" fontId="18" fillId="0" borderId="0" xfId="0" applyFont="1" applyAlignment="1">
      <alignment horizontal="right" vertical="center"/>
    </xf>
    <xf numFmtId="38" fontId="18" fillId="0" borderId="2" xfId="1" applyFont="1" applyFill="1" applyBorder="1">
      <alignment vertical="center"/>
    </xf>
    <xf numFmtId="38" fontId="18" fillId="0" borderId="1" xfId="1" applyFont="1" applyBorder="1">
      <alignment vertical="center"/>
    </xf>
    <xf numFmtId="3" fontId="18" fillId="0" borderId="1" xfId="1" applyNumberFormat="1" applyFont="1" applyBorder="1">
      <alignment vertical="center"/>
    </xf>
    <xf numFmtId="0" fontId="18" fillId="0" borderId="0" xfId="0" applyFont="1" applyAlignment="1">
      <alignment horizontal="center" vertical="center"/>
    </xf>
    <xf numFmtId="38" fontId="18" fillId="0" borderId="3" xfId="1" applyFont="1" applyFill="1" applyBorder="1">
      <alignment vertical="center"/>
    </xf>
    <xf numFmtId="38" fontId="18" fillId="0" borderId="4" xfId="1" applyFont="1" applyFill="1" applyBorder="1">
      <alignment vertical="center"/>
    </xf>
    <xf numFmtId="38" fontId="18" fillId="0" borderId="1" xfId="1" applyFont="1" applyFill="1" applyBorder="1">
      <alignment vertical="center"/>
    </xf>
    <xf numFmtId="3" fontId="18" fillId="0" borderId="20" xfId="1" applyNumberFormat="1" applyFont="1" applyFill="1" applyBorder="1">
      <alignment vertical="center"/>
    </xf>
    <xf numFmtId="3" fontId="18" fillId="0" borderId="1" xfId="1" applyNumberFormat="1" applyFont="1" applyFill="1" applyBorder="1">
      <alignment vertical="center"/>
    </xf>
    <xf numFmtId="38" fontId="18" fillId="0" borderId="23" xfId="1" applyFont="1" applyFill="1" applyBorder="1">
      <alignment vertical="center"/>
    </xf>
    <xf numFmtId="38" fontId="18" fillId="2" borderId="24" xfId="1" applyFont="1" applyFill="1" applyBorder="1">
      <alignment vertical="center"/>
    </xf>
    <xf numFmtId="38" fontId="18" fillId="0" borderId="25" xfId="1" applyFont="1" applyFill="1" applyBorder="1">
      <alignment vertical="center"/>
    </xf>
    <xf numFmtId="38" fontId="18" fillId="0" borderId="26" xfId="1" applyFont="1" applyBorder="1">
      <alignment vertical="center"/>
    </xf>
    <xf numFmtId="38" fontId="18" fillId="2" borderId="26" xfId="1" applyFont="1" applyFill="1" applyBorder="1">
      <alignment vertical="center"/>
    </xf>
    <xf numFmtId="3" fontId="18" fillId="0" borderId="39" xfId="1" applyNumberFormat="1" applyFont="1" applyBorder="1">
      <alignment vertical="center"/>
    </xf>
    <xf numFmtId="0" fontId="20" fillId="5" borderId="0" xfId="0" applyFont="1" applyFill="1" applyAlignment="1">
      <alignment horizontal="left" vertical="center" indent="1"/>
    </xf>
    <xf numFmtId="0" fontId="12" fillId="4" borderId="13" xfId="0" applyFont="1" applyFill="1" applyBorder="1">
      <alignment vertical="center"/>
    </xf>
    <xf numFmtId="0" fontId="22" fillId="5" borderId="0" xfId="0" applyFont="1" applyFill="1">
      <alignment vertical="center"/>
    </xf>
    <xf numFmtId="0" fontId="23" fillId="0" borderId="0" xfId="0" applyFont="1" applyAlignment="1">
      <alignment horizontal="left" vertical="center"/>
    </xf>
    <xf numFmtId="0" fontId="23" fillId="0" borderId="0" xfId="0" applyFont="1">
      <alignment vertical="center"/>
    </xf>
    <xf numFmtId="0" fontId="24" fillId="0" borderId="0" xfId="0" applyFont="1" applyAlignment="1">
      <alignment horizontal="right" vertical="center"/>
    </xf>
    <xf numFmtId="176" fontId="24" fillId="0" borderId="0" xfId="0" applyNumberFormat="1" applyFont="1">
      <alignment vertical="center"/>
    </xf>
    <xf numFmtId="0" fontId="25" fillId="0" borderId="0" xfId="0" applyFont="1" applyAlignment="1">
      <alignment horizontal="center" vertical="center"/>
    </xf>
    <xf numFmtId="0" fontId="6" fillId="0" borderId="0" xfId="0" applyFont="1">
      <alignment vertical="center"/>
    </xf>
    <xf numFmtId="0" fontId="6" fillId="2" borderId="0" xfId="0" applyFont="1" applyFill="1" applyAlignment="1">
      <alignment horizontal="center" vertical="center"/>
    </xf>
    <xf numFmtId="0" fontId="12" fillId="5" borderId="57" xfId="0" applyFont="1" applyFill="1" applyBorder="1">
      <alignment vertical="center"/>
    </xf>
    <xf numFmtId="0" fontId="12" fillId="5" borderId="57" xfId="0" applyFont="1" applyFill="1" applyBorder="1" applyAlignment="1">
      <alignment horizontal="left" vertical="center" indent="1"/>
    </xf>
    <xf numFmtId="0" fontId="21" fillId="4" borderId="18" xfId="0" applyFont="1" applyFill="1" applyBorder="1" applyAlignment="1">
      <alignment horizontal="left" vertical="top" wrapText="1"/>
    </xf>
    <xf numFmtId="0" fontId="21" fillId="4" borderId="18" xfId="0" applyFont="1" applyFill="1" applyBorder="1" applyAlignment="1">
      <alignment horizontal="left" vertical="top"/>
    </xf>
    <xf numFmtId="0" fontId="12" fillId="4" borderId="18" xfId="0" applyFont="1" applyFill="1" applyBorder="1" applyAlignment="1">
      <alignment horizontal="left" vertical="top" indent="1"/>
    </xf>
    <xf numFmtId="0" fontId="27" fillId="0" borderId="0" xfId="0" applyFont="1" applyAlignment="1">
      <alignment horizontal="center" vertical="center"/>
    </xf>
    <xf numFmtId="176" fontId="28" fillId="0" borderId="0" xfId="0" applyNumberFormat="1" applyFont="1" applyAlignment="1">
      <alignment horizontal="center" vertical="center"/>
    </xf>
    <xf numFmtId="0" fontId="24" fillId="0" borderId="0" xfId="0" applyFont="1" applyAlignment="1">
      <alignment horizontal="center" vertical="center"/>
    </xf>
    <xf numFmtId="0" fontId="30" fillId="0" borderId="0" xfId="0" applyFont="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0" fontId="31" fillId="0" borderId="62" xfId="1" applyNumberFormat="1" applyFont="1" applyBorder="1" applyAlignment="1">
      <alignment vertical="center" wrapText="1"/>
    </xf>
    <xf numFmtId="0" fontId="4" fillId="0" borderId="20" xfId="0" applyFont="1" applyBorder="1" applyAlignment="1">
      <alignment horizontal="center" vertical="center" wrapText="1"/>
    </xf>
    <xf numFmtId="49" fontId="31" fillId="0" borderId="58" xfId="1" applyNumberFormat="1" applyFont="1" applyBorder="1" applyAlignment="1">
      <alignment horizontal="center" vertical="center" wrapText="1"/>
    </xf>
    <xf numFmtId="49" fontId="32" fillId="0" borderId="58" xfId="0" applyNumberFormat="1" applyFont="1" applyBorder="1" applyAlignment="1">
      <alignment horizontal="center" vertical="center" wrapText="1"/>
    </xf>
    <xf numFmtId="0" fontId="4" fillId="0" borderId="6" xfId="0" applyFont="1" applyBorder="1" applyAlignment="1">
      <alignment horizontal="center" vertical="center"/>
    </xf>
    <xf numFmtId="0" fontId="0" fillId="0" borderId="15" xfId="0" applyBorder="1" applyAlignment="1">
      <alignment horizontal="center" vertical="center"/>
    </xf>
    <xf numFmtId="38" fontId="31" fillId="0" borderId="58" xfId="1" applyFont="1" applyBorder="1" applyAlignment="1">
      <alignment horizontal="right" vertical="center" wrapText="1"/>
    </xf>
    <xf numFmtId="0" fontId="32" fillId="0" borderId="59" xfId="0" applyFont="1" applyBorder="1" applyAlignment="1">
      <alignment horizontal="right" vertical="center" wrapText="1"/>
    </xf>
    <xf numFmtId="38" fontId="7" fillId="0" borderId="58" xfId="1" applyFont="1" applyBorder="1" applyAlignment="1">
      <alignment vertical="center" wrapText="1"/>
    </xf>
    <xf numFmtId="0" fontId="0" fillId="0" borderId="58" xfId="0" applyBorder="1" applyAlignment="1">
      <alignment vertical="center" wrapText="1"/>
    </xf>
    <xf numFmtId="38" fontId="31" fillId="0" borderId="58" xfId="1" applyFont="1" applyBorder="1" applyAlignment="1">
      <alignment horizontal="center" vertical="center" wrapText="1"/>
    </xf>
    <xf numFmtId="0" fontId="32" fillId="0" borderId="58" xfId="0" applyFont="1" applyBorder="1" applyAlignment="1">
      <alignment horizontal="center" vertical="center" wrapText="1"/>
    </xf>
    <xf numFmtId="0" fontId="6" fillId="0" borderId="0" xfId="0" applyFont="1" applyAlignment="1">
      <alignment horizontal="left"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9" xfId="1" applyFont="1" applyBorder="1" applyAlignment="1">
      <alignment horizontal="center" vertical="center"/>
    </xf>
    <xf numFmtId="9" fontId="4" fillId="0" borderId="2" xfId="2" applyFont="1" applyBorder="1" applyAlignment="1">
      <alignment horizontal="center" vertical="center"/>
    </xf>
    <xf numFmtId="9" fontId="4" fillId="0" borderId="3" xfId="2" applyFont="1" applyBorder="1" applyAlignment="1">
      <alignment horizontal="center" vertical="center"/>
    </xf>
    <xf numFmtId="9" fontId="4" fillId="0" borderId="4" xfId="2"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38" fontId="7" fillId="2" borderId="6" xfId="1" applyFont="1" applyFill="1" applyBorder="1" applyAlignment="1">
      <alignment vertical="center" wrapText="1"/>
    </xf>
    <xf numFmtId="38" fontId="7" fillId="2" borderId="13" xfId="1" applyFont="1" applyFill="1" applyBorder="1" applyAlignment="1">
      <alignment vertical="center" wrapText="1"/>
    </xf>
    <xf numFmtId="38" fontId="7" fillId="2" borderId="14" xfId="1" applyFont="1" applyFill="1" applyBorder="1" applyAlignment="1">
      <alignment vertical="center" wrapText="1"/>
    </xf>
    <xf numFmtId="38" fontId="7" fillId="2" borderId="15" xfId="1" applyFont="1" applyFill="1" applyBorder="1" applyAlignment="1">
      <alignment vertical="center" wrapText="1"/>
    </xf>
    <xf numFmtId="38" fontId="7" fillId="2" borderId="16" xfId="1" applyFont="1" applyFill="1" applyBorder="1" applyAlignment="1">
      <alignment vertical="center" wrapText="1"/>
    </xf>
    <xf numFmtId="38" fontId="7" fillId="2" borderId="12" xfId="1"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wrapText="1" indent="1"/>
    </xf>
    <xf numFmtId="38" fontId="4" fillId="0" borderId="0" xfId="1" applyFont="1" applyAlignment="1">
      <alignment horizontal="left" vertical="top" indent="1"/>
    </xf>
    <xf numFmtId="0" fontId="4" fillId="0" borderId="1" xfId="0" applyFont="1" applyBorder="1" applyAlignment="1">
      <alignment horizontal="center" vertical="center"/>
    </xf>
    <xf numFmtId="0" fontId="7" fillId="2"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9" fontId="4" fillId="0" borderId="35" xfId="2" applyFont="1" applyBorder="1" applyAlignment="1">
      <alignment horizontal="center" vertical="center"/>
    </xf>
    <xf numFmtId="9" fontId="4" fillId="0" borderId="37" xfId="2" applyFont="1" applyBorder="1" applyAlignment="1">
      <alignment horizontal="center" vertical="center"/>
    </xf>
    <xf numFmtId="9" fontId="4" fillId="0" borderId="40" xfId="2" applyFont="1" applyBorder="1" applyAlignment="1">
      <alignment horizontal="center" vertical="center"/>
    </xf>
    <xf numFmtId="0" fontId="4" fillId="0" borderId="15" xfId="0" applyFont="1" applyBorder="1" applyAlignment="1">
      <alignment horizontal="center" vertical="center"/>
    </xf>
    <xf numFmtId="38" fontId="18" fillId="0" borderId="44" xfId="1" applyFont="1" applyBorder="1" applyAlignment="1">
      <alignment vertical="center" wrapText="1"/>
    </xf>
    <xf numFmtId="38" fontId="18" fillId="0" borderId="45" xfId="1" applyFont="1" applyBorder="1" applyAlignment="1">
      <alignment vertical="center" wrapText="1"/>
    </xf>
    <xf numFmtId="38" fontId="18" fillId="0" borderId="46" xfId="1" applyFont="1" applyBorder="1" applyAlignment="1">
      <alignment vertical="center" wrapText="1"/>
    </xf>
    <xf numFmtId="38" fontId="18" fillId="0" borderId="47" xfId="1" applyFont="1" applyBorder="1" applyAlignment="1">
      <alignment vertical="center" wrapText="1"/>
    </xf>
    <xf numFmtId="38" fontId="18" fillId="0" borderId="48" xfId="1" applyFont="1" applyBorder="1" applyAlignment="1">
      <alignment vertical="center" wrapText="1"/>
    </xf>
    <xf numFmtId="38" fontId="18" fillId="0" borderId="49" xfId="1" applyFont="1" applyBorder="1" applyAlignment="1">
      <alignment vertical="center" wrapText="1"/>
    </xf>
    <xf numFmtId="38" fontId="18" fillId="0" borderId="27" xfId="1" applyFont="1" applyBorder="1" applyAlignment="1">
      <alignment horizontal="center" vertical="center"/>
    </xf>
    <xf numFmtId="38" fontId="18" fillId="0" borderId="28" xfId="1" applyFont="1" applyBorder="1" applyAlignment="1">
      <alignment horizontal="center" vertical="center"/>
    </xf>
    <xf numFmtId="38" fontId="18" fillId="0" borderId="29" xfId="1" applyFont="1" applyBorder="1" applyAlignment="1">
      <alignment horizontal="center" vertical="center"/>
    </xf>
    <xf numFmtId="38" fontId="18" fillId="0" borderId="34" xfId="1" applyFont="1" applyBorder="1" applyAlignment="1">
      <alignment horizontal="center" vertical="center"/>
    </xf>
    <xf numFmtId="38" fontId="18" fillId="0" borderId="36" xfId="1" applyFont="1" applyBorder="1" applyAlignment="1">
      <alignment horizontal="center" vertical="center"/>
    </xf>
    <xf numFmtId="38" fontId="18" fillId="0" borderId="38" xfId="1" applyFont="1" applyBorder="1" applyAlignment="1">
      <alignment horizontal="center" vertical="center"/>
    </xf>
    <xf numFmtId="58" fontId="4" fillId="0" borderId="0" xfId="0" applyNumberFormat="1" applyFont="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18" fillId="2" borderId="42" xfId="0" applyFont="1" applyFill="1" applyBorder="1" applyAlignment="1">
      <alignment vertical="center" wrapText="1"/>
    </xf>
    <xf numFmtId="0" fontId="18" fillId="2" borderId="43" xfId="0" applyFont="1" applyFill="1" applyBorder="1" applyAlignment="1">
      <alignment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xf>
    <xf numFmtId="38" fontId="4" fillId="0" borderId="0" xfId="1" applyFont="1" applyFill="1" applyAlignment="1">
      <alignment horizontal="left" vertical="top" indent="1"/>
    </xf>
    <xf numFmtId="0" fontId="18" fillId="0" borderId="1" xfId="0" applyFont="1" applyBorder="1" applyAlignment="1">
      <alignment vertical="center" wrapText="1"/>
    </xf>
    <xf numFmtId="0" fontId="18" fillId="0" borderId="2" xfId="0" applyFont="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38" fontId="18" fillId="0" borderId="7" xfId="1" applyFont="1" applyFill="1" applyBorder="1" applyAlignment="1">
      <alignment horizontal="center" vertical="center"/>
    </xf>
    <xf numFmtId="38" fontId="18" fillId="0" borderId="8" xfId="1" applyFont="1" applyFill="1" applyBorder="1" applyAlignment="1">
      <alignment horizontal="center" vertical="center"/>
    </xf>
    <xf numFmtId="38" fontId="18" fillId="0" borderId="9" xfId="1" applyFont="1" applyFill="1" applyBorder="1" applyAlignment="1">
      <alignment horizontal="center" vertical="center"/>
    </xf>
    <xf numFmtId="38" fontId="18" fillId="0" borderId="54" xfId="1" applyFont="1" applyFill="1" applyBorder="1" applyAlignment="1">
      <alignment horizontal="center" vertical="center"/>
    </xf>
    <xf numFmtId="38" fontId="18" fillId="0" borderId="55" xfId="1" applyFont="1" applyFill="1" applyBorder="1" applyAlignment="1">
      <alignment horizontal="center" vertical="center"/>
    </xf>
    <xf numFmtId="38" fontId="18" fillId="0" borderId="56" xfId="1" applyFont="1" applyFill="1" applyBorder="1" applyAlignment="1">
      <alignment horizontal="center" vertical="center"/>
    </xf>
    <xf numFmtId="9" fontId="4" fillId="0" borderId="2" xfId="2" applyFont="1" applyFill="1" applyBorder="1" applyAlignment="1">
      <alignment horizontal="center" vertical="center"/>
    </xf>
    <xf numFmtId="9" fontId="4" fillId="0" borderId="3" xfId="2" applyFont="1" applyFill="1" applyBorder="1" applyAlignment="1">
      <alignment horizontal="center" vertical="center"/>
    </xf>
    <xf numFmtId="9" fontId="4" fillId="0" borderId="4" xfId="2" applyFont="1" applyFill="1" applyBorder="1" applyAlignment="1">
      <alignment horizontal="center" vertical="center"/>
    </xf>
    <xf numFmtId="38" fontId="18" fillId="0" borderId="6" xfId="1" applyFont="1" applyFill="1" applyBorder="1" applyAlignment="1">
      <alignment vertical="center" wrapText="1"/>
    </xf>
    <xf numFmtId="38" fontId="18" fillId="0" borderId="13" xfId="1" applyFont="1" applyFill="1" applyBorder="1" applyAlignment="1">
      <alignment vertical="center" wrapText="1"/>
    </xf>
    <xf numFmtId="38" fontId="18" fillId="0" borderId="53" xfId="1" applyFont="1" applyFill="1" applyBorder="1" applyAlignment="1">
      <alignment vertical="center" wrapText="1"/>
    </xf>
    <xf numFmtId="38" fontId="18" fillId="0" borderId="15" xfId="1" applyFont="1" applyFill="1" applyBorder="1" applyAlignment="1">
      <alignment vertical="center" wrapText="1"/>
    </xf>
    <xf numFmtId="38" fontId="18" fillId="0" borderId="16" xfId="1" applyFont="1" applyFill="1" applyBorder="1" applyAlignment="1">
      <alignment vertical="center" wrapText="1"/>
    </xf>
    <xf numFmtId="38" fontId="18" fillId="0" borderId="12" xfId="1" applyFont="1" applyFill="1" applyBorder="1" applyAlignment="1">
      <alignment vertical="center" wrapText="1"/>
    </xf>
    <xf numFmtId="38" fontId="18" fillId="0" borderId="14" xfId="1" applyFont="1" applyFill="1" applyBorder="1" applyAlignment="1">
      <alignment vertical="center" wrapText="1"/>
    </xf>
  </cellXfs>
  <cellStyles count="3">
    <cellStyle name="パーセント" xfId="2" builtinId="5"/>
    <cellStyle name="桁区切り" xfId="1" builtinId="6"/>
    <cellStyle name="標準" xfId="0" builtinId="0"/>
  </cellStyles>
  <dxfs count="5">
    <dxf>
      <font>
        <color theme="4"/>
      </font>
    </dxf>
    <dxf>
      <font>
        <color theme="4"/>
      </font>
    </dxf>
    <dxf>
      <font>
        <color theme="4"/>
      </font>
    </dxf>
    <dxf>
      <font>
        <color theme="4"/>
      </font>
    </dxf>
    <dxf>
      <font>
        <color theme="4"/>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158750</xdr:colOff>
      <xdr:row>1</xdr:row>
      <xdr:rowOff>18183</xdr:rowOff>
    </xdr:from>
    <xdr:to>
      <xdr:col>4</xdr:col>
      <xdr:colOff>147205</xdr:colOff>
      <xdr:row>3</xdr:row>
      <xdr:rowOff>39351</xdr:rowOff>
    </xdr:to>
    <xdr:sp macro="" textlink="">
      <xdr:nvSpPr>
        <xdr:cNvPr id="2" name="正方形/長方形 1">
          <a:extLst>
            <a:ext uri="{FF2B5EF4-FFF2-40B4-BE49-F238E27FC236}">
              <a16:creationId xmlns:a16="http://schemas.microsoft.com/office/drawing/2014/main" id="{5F8F70CC-77A7-4901-A485-7F9155670CDA}"/>
            </a:ext>
          </a:extLst>
        </xdr:cNvPr>
        <xdr:cNvSpPr/>
      </xdr:nvSpPr>
      <xdr:spPr>
        <a:xfrm>
          <a:off x="158750" y="174047"/>
          <a:ext cx="4560455" cy="332895"/>
        </a:xfrm>
        <a:prstGeom prst="rect">
          <a:avLst/>
        </a:prstGeom>
        <a:solidFill>
          <a:srgbClr val="FFFFCC"/>
        </a:solidFill>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0070C0"/>
              </a:solidFill>
              <a:latin typeface="MS UI Gothic" panose="020B0600070205080204" pitchFamily="50" charset="-128"/>
              <a:ea typeface="MS UI Gothic" panose="020B0600070205080204" pitchFamily="50" charset="-128"/>
            </a:rPr>
            <a:t>「支払計画に基づき、第２四半期に</a:t>
          </a:r>
          <a:r>
            <a:rPr kumimoji="1" lang="en-US" altLang="ja-JP" sz="1000" b="1">
              <a:solidFill>
                <a:srgbClr val="0070C0"/>
              </a:solidFill>
              <a:latin typeface="MS UI Gothic" panose="020B0600070205080204" pitchFamily="50" charset="-128"/>
              <a:ea typeface="MS UI Gothic" panose="020B0600070205080204" pitchFamily="50" charset="-128"/>
            </a:rPr>
            <a:t>50</a:t>
          </a:r>
          <a:r>
            <a:rPr kumimoji="1" lang="ja-JP" altLang="en-US" sz="1000" b="1">
              <a:solidFill>
                <a:srgbClr val="0070C0"/>
              </a:solidFill>
              <a:latin typeface="MS UI Gothic" panose="020B0600070205080204" pitchFamily="50" charset="-128"/>
              <a:ea typeface="MS UI Gothic" panose="020B0600070205080204" pitchFamily="50" charset="-128"/>
            </a:rPr>
            <a:t>％相当の概算払請求を</a:t>
          </a:r>
          <a:r>
            <a:rPr kumimoji="1" lang="en-US" altLang="ja-JP" sz="1000" b="1">
              <a:solidFill>
                <a:srgbClr val="0070C0"/>
              </a:solidFill>
              <a:latin typeface="MS UI Gothic" panose="020B0600070205080204" pitchFamily="50" charset="-128"/>
              <a:ea typeface="MS UI Gothic" panose="020B0600070205080204" pitchFamily="50" charset="-128"/>
            </a:rPr>
            <a:t>8</a:t>
          </a:r>
          <a:r>
            <a:rPr kumimoji="1" lang="ja-JP" altLang="en-US" sz="1000" b="1">
              <a:solidFill>
                <a:srgbClr val="0070C0"/>
              </a:solidFill>
              <a:latin typeface="MS UI Gothic" panose="020B0600070205080204" pitchFamily="50" charset="-128"/>
              <a:ea typeface="MS UI Gothic" panose="020B0600070205080204" pitchFamily="50" charset="-128"/>
            </a:rPr>
            <a:t>月</a:t>
          </a:r>
          <a:r>
            <a:rPr kumimoji="1" lang="en-US" altLang="ja-JP" sz="1000" b="1">
              <a:solidFill>
                <a:srgbClr val="0070C0"/>
              </a:solidFill>
              <a:latin typeface="MS UI Gothic" panose="020B0600070205080204" pitchFamily="50" charset="-128"/>
              <a:ea typeface="MS UI Gothic" panose="020B0600070205080204" pitchFamily="50" charset="-128"/>
            </a:rPr>
            <a:t>1</a:t>
          </a:r>
          <a:r>
            <a:rPr kumimoji="1" lang="ja-JP" altLang="en-US" sz="1000" b="1">
              <a:solidFill>
                <a:srgbClr val="0070C0"/>
              </a:solidFill>
              <a:latin typeface="MS UI Gothic" panose="020B0600070205080204" pitchFamily="50" charset="-128"/>
              <a:ea typeface="MS UI Gothic" panose="020B0600070205080204" pitchFamily="50" charset="-128"/>
            </a:rPr>
            <a:t>日に行う場合」</a:t>
          </a:r>
        </a:p>
      </xdr:txBody>
    </xdr:sp>
    <xdr:clientData/>
  </xdr:twoCellAnchor>
  <xdr:twoCellAnchor>
    <xdr:from>
      <xdr:col>3</xdr:col>
      <xdr:colOff>85725</xdr:colOff>
      <xdr:row>25</xdr:row>
      <xdr:rowOff>66673</xdr:rowOff>
    </xdr:from>
    <xdr:to>
      <xdr:col>3</xdr:col>
      <xdr:colOff>923925</xdr:colOff>
      <xdr:row>27</xdr:row>
      <xdr:rowOff>238124</xdr:rowOff>
    </xdr:to>
    <xdr:sp macro="" textlink="">
      <xdr:nvSpPr>
        <xdr:cNvPr id="17" name="四角形: 角を丸くする 16">
          <a:extLst>
            <a:ext uri="{FF2B5EF4-FFF2-40B4-BE49-F238E27FC236}">
              <a16:creationId xmlns:a16="http://schemas.microsoft.com/office/drawing/2014/main" id="{65BEDF2C-943F-4527-9F8B-E23D4484CD58}"/>
            </a:ext>
          </a:extLst>
        </xdr:cNvPr>
        <xdr:cNvSpPr/>
      </xdr:nvSpPr>
      <xdr:spPr>
        <a:xfrm>
          <a:off x="3352800" y="5438773"/>
          <a:ext cx="838200" cy="647701"/>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補足説明④</a:t>
          </a:r>
        </a:p>
      </xdr:txBody>
    </xdr:sp>
    <xdr:clientData/>
  </xdr:twoCellAnchor>
  <xdr:twoCellAnchor>
    <xdr:from>
      <xdr:col>1</xdr:col>
      <xdr:colOff>95250</xdr:colOff>
      <xdr:row>24</xdr:row>
      <xdr:rowOff>209550</xdr:rowOff>
    </xdr:from>
    <xdr:to>
      <xdr:col>1</xdr:col>
      <xdr:colOff>933450</xdr:colOff>
      <xdr:row>26</xdr:row>
      <xdr:rowOff>209551</xdr:rowOff>
    </xdr:to>
    <xdr:sp macro="" textlink="">
      <xdr:nvSpPr>
        <xdr:cNvPr id="20" name="四角形: 角を丸くする 19">
          <a:extLst>
            <a:ext uri="{FF2B5EF4-FFF2-40B4-BE49-F238E27FC236}">
              <a16:creationId xmlns:a16="http://schemas.microsoft.com/office/drawing/2014/main" id="{ADA7C13C-4970-47B6-B5B2-3F5808D40CB9}"/>
            </a:ext>
          </a:extLst>
        </xdr:cNvPr>
        <xdr:cNvSpPr/>
      </xdr:nvSpPr>
      <xdr:spPr>
        <a:xfrm>
          <a:off x="1323975" y="5172075"/>
          <a:ext cx="838200" cy="647701"/>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補足説明②</a:t>
          </a:r>
        </a:p>
      </xdr:txBody>
    </xdr:sp>
    <xdr:clientData/>
  </xdr:twoCellAnchor>
  <xdr:twoCellAnchor>
    <xdr:from>
      <xdr:col>4</xdr:col>
      <xdr:colOff>809624</xdr:colOff>
      <xdr:row>34</xdr:row>
      <xdr:rowOff>47626</xdr:rowOff>
    </xdr:from>
    <xdr:to>
      <xdr:col>5</xdr:col>
      <xdr:colOff>809624</xdr:colOff>
      <xdr:row>35</xdr:row>
      <xdr:rowOff>257176</xdr:rowOff>
    </xdr:to>
    <xdr:sp macro="" textlink="">
      <xdr:nvSpPr>
        <xdr:cNvPr id="21" name="四角形: 角を丸くする 20">
          <a:extLst>
            <a:ext uri="{FF2B5EF4-FFF2-40B4-BE49-F238E27FC236}">
              <a16:creationId xmlns:a16="http://schemas.microsoft.com/office/drawing/2014/main" id="{2C66AE14-643C-4C8B-91C9-2EABF37C4C0D}"/>
            </a:ext>
          </a:extLst>
        </xdr:cNvPr>
        <xdr:cNvSpPr/>
      </xdr:nvSpPr>
      <xdr:spPr>
        <a:xfrm>
          <a:off x="5095874" y="7648576"/>
          <a:ext cx="1019175" cy="533400"/>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補足説明⑦</a:t>
          </a:r>
        </a:p>
      </xdr:txBody>
    </xdr:sp>
    <xdr:clientData/>
  </xdr:twoCellAnchor>
  <xdr:twoCellAnchor>
    <xdr:from>
      <xdr:col>2</xdr:col>
      <xdr:colOff>104775</xdr:colOff>
      <xdr:row>29</xdr:row>
      <xdr:rowOff>190500</xdr:rowOff>
    </xdr:from>
    <xdr:to>
      <xdr:col>2</xdr:col>
      <xdr:colOff>942975</xdr:colOff>
      <xdr:row>32</xdr:row>
      <xdr:rowOff>123826</xdr:rowOff>
    </xdr:to>
    <xdr:sp macro="" textlink="">
      <xdr:nvSpPr>
        <xdr:cNvPr id="22" name="四角形: 角を丸くする 21">
          <a:extLst>
            <a:ext uri="{FF2B5EF4-FFF2-40B4-BE49-F238E27FC236}">
              <a16:creationId xmlns:a16="http://schemas.microsoft.com/office/drawing/2014/main" id="{87CE84EC-18C6-465A-9A7D-C192A9303A38}"/>
            </a:ext>
          </a:extLst>
        </xdr:cNvPr>
        <xdr:cNvSpPr/>
      </xdr:nvSpPr>
      <xdr:spPr>
        <a:xfrm>
          <a:off x="2352675" y="6515100"/>
          <a:ext cx="838200" cy="647701"/>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補足説明③</a:t>
          </a:r>
        </a:p>
      </xdr:txBody>
    </xdr:sp>
    <xdr:clientData/>
  </xdr:twoCellAnchor>
  <xdr:twoCellAnchor>
    <xdr:from>
      <xdr:col>4</xdr:col>
      <xdr:colOff>104775</xdr:colOff>
      <xdr:row>30</xdr:row>
      <xdr:rowOff>66675</xdr:rowOff>
    </xdr:from>
    <xdr:to>
      <xdr:col>4</xdr:col>
      <xdr:colOff>942975</xdr:colOff>
      <xdr:row>33</xdr:row>
      <xdr:rowOff>1</xdr:rowOff>
    </xdr:to>
    <xdr:sp macro="" textlink="">
      <xdr:nvSpPr>
        <xdr:cNvPr id="23" name="四角形: 角を丸くする 22">
          <a:extLst>
            <a:ext uri="{FF2B5EF4-FFF2-40B4-BE49-F238E27FC236}">
              <a16:creationId xmlns:a16="http://schemas.microsoft.com/office/drawing/2014/main" id="{81E321B3-89DB-43A6-98A7-79864A47F5BA}"/>
            </a:ext>
          </a:extLst>
        </xdr:cNvPr>
        <xdr:cNvSpPr/>
      </xdr:nvSpPr>
      <xdr:spPr>
        <a:xfrm>
          <a:off x="4391025" y="6629400"/>
          <a:ext cx="838200" cy="647701"/>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補足説明⑤</a:t>
          </a:r>
        </a:p>
      </xdr:txBody>
    </xdr:sp>
    <xdr:clientData/>
  </xdr:twoCellAnchor>
  <xdr:twoCellAnchor>
    <xdr:from>
      <xdr:col>5</xdr:col>
      <xdr:colOff>504825</xdr:colOff>
      <xdr:row>30</xdr:row>
      <xdr:rowOff>57150</xdr:rowOff>
    </xdr:from>
    <xdr:to>
      <xdr:col>6</xdr:col>
      <xdr:colOff>323850</xdr:colOff>
      <xdr:row>32</xdr:row>
      <xdr:rowOff>228601</xdr:rowOff>
    </xdr:to>
    <xdr:sp macro="" textlink="">
      <xdr:nvSpPr>
        <xdr:cNvPr id="24" name="四角形: 角を丸くする 23">
          <a:extLst>
            <a:ext uri="{FF2B5EF4-FFF2-40B4-BE49-F238E27FC236}">
              <a16:creationId xmlns:a16="http://schemas.microsoft.com/office/drawing/2014/main" id="{D97323E3-003C-4604-A5FC-09B1C62135B2}"/>
            </a:ext>
          </a:extLst>
        </xdr:cNvPr>
        <xdr:cNvSpPr/>
      </xdr:nvSpPr>
      <xdr:spPr>
        <a:xfrm>
          <a:off x="5810250" y="6619875"/>
          <a:ext cx="838200" cy="647701"/>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補足説明⑥</a:t>
          </a:r>
        </a:p>
      </xdr:txBody>
    </xdr:sp>
    <xdr:clientData/>
  </xdr:twoCellAnchor>
  <xdr:twoCellAnchor>
    <xdr:from>
      <xdr:col>5</xdr:col>
      <xdr:colOff>28575</xdr:colOff>
      <xdr:row>22</xdr:row>
      <xdr:rowOff>47625</xdr:rowOff>
    </xdr:from>
    <xdr:to>
      <xdr:col>6</xdr:col>
      <xdr:colOff>28575</xdr:colOff>
      <xdr:row>22</xdr:row>
      <xdr:rowOff>352425</xdr:rowOff>
    </xdr:to>
    <xdr:sp macro="" textlink="">
      <xdr:nvSpPr>
        <xdr:cNvPr id="26" name="四角形: 角を丸くする 25">
          <a:extLst>
            <a:ext uri="{FF2B5EF4-FFF2-40B4-BE49-F238E27FC236}">
              <a16:creationId xmlns:a16="http://schemas.microsoft.com/office/drawing/2014/main" id="{CA175BB6-96F4-4A8F-B017-123F0389B600}"/>
            </a:ext>
          </a:extLst>
        </xdr:cNvPr>
        <xdr:cNvSpPr/>
      </xdr:nvSpPr>
      <xdr:spPr>
        <a:xfrm>
          <a:off x="5334000" y="4371975"/>
          <a:ext cx="1019175" cy="304800"/>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補足説明⑧</a:t>
          </a:r>
        </a:p>
      </xdr:txBody>
    </xdr:sp>
    <xdr:clientData/>
  </xdr:twoCellAnchor>
  <xdr:twoCellAnchor>
    <xdr:from>
      <xdr:col>0</xdr:col>
      <xdr:colOff>21981</xdr:colOff>
      <xdr:row>36</xdr:row>
      <xdr:rowOff>35719</xdr:rowOff>
    </xdr:from>
    <xdr:to>
      <xdr:col>1</xdr:col>
      <xdr:colOff>43961</xdr:colOff>
      <xdr:row>38</xdr:row>
      <xdr:rowOff>36634</xdr:rowOff>
    </xdr:to>
    <xdr:sp macro="" textlink="">
      <xdr:nvSpPr>
        <xdr:cNvPr id="28" name="四角形: メモ 27">
          <a:extLst>
            <a:ext uri="{FF2B5EF4-FFF2-40B4-BE49-F238E27FC236}">
              <a16:creationId xmlns:a16="http://schemas.microsoft.com/office/drawing/2014/main" id="{4EE0BF82-A28D-4766-BC33-D08940A23D8A}"/>
            </a:ext>
          </a:extLst>
        </xdr:cNvPr>
        <xdr:cNvSpPr/>
      </xdr:nvSpPr>
      <xdr:spPr>
        <a:xfrm>
          <a:off x="21981" y="8286750"/>
          <a:ext cx="1248324" cy="334290"/>
        </a:xfrm>
        <a:prstGeom prst="foldedCorner">
          <a:avLst>
            <a:gd name="adj" fmla="val 0"/>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100" b="0" cap="none" spc="0">
              <a:ln w="0"/>
              <a:solidFill>
                <a:schemeClr val="tx1"/>
              </a:solidFill>
              <a:effectLst>
                <a:outerShdw blurRad="50800" dist="38100" dir="16200000" rotWithShape="0">
                  <a:prstClr val="black">
                    <a:alpha val="40000"/>
                  </a:prstClr>
                </a:outerShdw>
              </a:effectLst>
              <a:latin typeface="Yu Gothic Medium" panose="020B0500000000000000" pitchFamily="50" charset="-128"/>
              <a:ea typeface="Yu Gothic Medium" panose="020B0500000000000000" pitchFamily="50" charset="-128"/>
            </a:rPr>
            <a:t>【</a:t>
          </a:r>
          <a:r>
            <a:rPr kumimoji="1" lang="ja-JP" altLang="en-US" sz="1100" b="0" cap="none" spc="0">
              <a:ln w="0"/>
              <a:solidFill>
                <a:schemeClr val="tx1"/>
              </a:solidFill>
              <a:effectLst>
                <a:outerShdw blurRad="50800" dist="38100" dir="16200000" rotWithShape="0">
                  <a:prstClr val="black">
                    <a:alpha val="40000"/>
                  </a:prstClr>
                </a:outerShdw>
              </a:effectLst>
              <a:latin typeface="Yu Gothic Medium" panose="020B0500000000000000" pitchFamily="50" charset="-128"/>
              <a:ea typeface="Yu Gothic Medium" panose="020B0500000000000000" pitchFamily="50" charset="-128"/>
            </a:rPr>
            <a:t>補足説明</a:t>
          </a:r>
          <a:r>
            <a:rPr kumimoji="1" lang="en-US" altLang="ja-JP" sz="1100" b="0" cap="none" spc="0">
              <a:ln w="0"/>
              <a:solidFill>
                <a:schemeClr val="tx1"/>
              </a:solidFill>
              <a:effectLst>
                <a:outerShdw blurRad="50800" dist="38100" dir="16200000" rotWithShape="0">
                  <a:prstClr val="black">
                    <a:alpha val="40000"/>
                  </a:prstClr>
                </a:outerShdw>
              </a:effectLst>
              <a:latin typeface="Yu Gothic Medium" panose="020B0500000000000000" pitchFamily="50" charset="-128"/>
              <a:ea typeface="Yu Gothic Medium" panose="020B0500000000000000" pitchFamily="50" charset="-128"/>
            </a:rPr>
            <a:t>】</a:t>
          </a:r>
          <a:endParaRPr kumimoji="1" lang="ja-JP" altLang="en-US" sz="1100" b="0" cap="none" spc="0">
            <a:ln w="0"/>
            <a:solidFill>
              <a:schemeClr val="tx1"/>
            </a:solidFill>
            <a:effectLst>
              <a:outerShdw blurRad="50800" dist="38100" dir="16200000" rotWithShape="0">
                <a:prstClr val="black">
                  <a:alpha val="40000"/>
                </a:prstClr>
              </a:outerShdw>
            </a:effectLst>
            <a:latin typeface="Yu Gothic Medium" panose="020B0500000000000000" pitchFamily="50" charset="-128"/>
            <a:ea typeface="Yu Gothic Medium" panose="020B0500000000000000" pitchFamily="50" charset="-128"/>
          </a:endParaRPr>
        </a:p>
      </xdr:txBody>
    </xdr:sp>
    <xdr:clientData/>
  </xdr:twoCellAnchor>
  <xdr:twoCellAnchor editAs="oneCell">
    <xdr:from>
      <xdr:col>6</xdr:col>
      <xdr:colOff>400050</xdr:colOff>
      <xdr:row>22</xdr:row>
      <xdr:rowOff>123825</xdr:rowOff>
    </xdr:from>
    <xdr:to>
      <xdr:col>6</xdr:col>
      <xdr:colOff>568353</xdr:colOff>
      <xdr:row>22</xdr:row>
      <xdr:rowOff>327688</xdr:rowOff>
    </xdr:to>
    <xdr:pic>
      <xdr:nvPicPr>
        <xdr:cNvPr id="5" name="図 4">
          <a:extLst>
            <a:ext uri="{FF2B5EF4-FFF2-40B4-BE49-F238E27FC236}">
              <a16:creationId xmlns:a16="http://schemas.microsoft.com/office/drawing/2014/main" id="{08CD60DB-97BA-4781-BEF7-980ED7514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0" y="4457700"/>
          <a:ext cx="200053" cy="200053"/>
        </a:xfrm>
        <a:prstGeom prst="rect">
          <a:avLst/>
        </a:prstGeom>
        <a:ln>
          <a:solidFill>
            <a:schemeClr val="bg2">
              <a:lumMod val="75000"/>
            </a:schemeClr>
          </a:solidFill>
        </a:ln>
      </xdr:spPr>
    </xdr:pic>
    <xdr:clientData/>
  </xdr:twoCellAnchor>
  <xdr:twoCellAnchor>
    <xdr:from>
      <xdr:col>1</xdr:col>
      <xdr:colOff>69273</xdr:colOff>
      <xdr:row>4</xdr:row>
      <xdr:rowOff>17318</xdr:rowOff>
    </xdr:from>
    <xdr:to>
      <xdr:col>2</xdr:col>
      <xdr:colOff>112568</xdr:colOff>
      <xdr:row>6</xdr:row>
      <xdr:rowOff>8659</xdr:rowOff>
    </xdr:to>
    <xdr:sp macro="" textlink="">
      <xdr:nvSpPr>
        <xdr:cNvPr id="14" name="四角形: 角を丸くする 13">
          <a:extLst>
            <a:ext uri="{FF2B5EF4-FFF2-40B4-BE49-F238E27FC236}">
              <a16:creationId xmlns:a16="http://schemas.microsoft.com/office/drawing/2014/main" id="{45F560B0-4578-4217-81BA-CA2CD0F2B9BE}"/>
            </a:ext>
          </a:extLst>
        </xdr:cNvPr>
        <xdr:cNvSpPr/>
      </xdr:nvSpPr>
      <xdr:spPr>
        <a:xfrm>
          <a:off x="1298864" y="805295"/>
          <a:ext cx="1065068" cy="303069"/>
        </a:xfrm>
        <a:prstGeom prst="roundRect">
          <a:avLst/>
        </a:prstGeom>
        <a:ln>
          <a:solidFill>
            <a:srgbClr val="FF0000"/>
          </a:solidFill>
        </a:ln>
        <a:effectLst/>
        <a:scene3d>
          <a:camera prst="orthographicFront">
            <a:rot lat="0" lon="0" rev="0"/>
          </a:camera>
          <a:lightRig rig="contrasting" dir="t">
            <a:rot lat="0" lon="0" rev="7800000"/>
          </a:lightRig>
        </a:scene3d>
        <a:sp3d>
          <a:bevelT w="139700" h="1397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rPr>
            <a:t>補足説明①</a:t>
          </a:r>
        </a:p>
      </xdr:txBody>
    </xdr:sp>
    <xdr:clientData/>
  </xdr:twoCellAnchor>
  <xdr:twoCellAnchor>
    <xdr:from>
      <xdr:col>4</xdr:col>
      <xdr:colOff>952499</xdr:colOff>
      <xdr:row>41</xdr:row>
      <xdr:rowOff>164523</xdr:rowOff>
    </xdr:from>
    <xdr:to>
      <xdr:col>8</xdr:col>
      <xdr:colOff>77932</xdr:colOff>
      <xdr:row>44</xdr:row>
      <xdr:rowOff>86590</xdr:rowOff>
    </xdr:to>
    <xdr:sp macro="" textlink="">
      <xdr:nvSpPr>
        <xdr:cNvPr id="3" name="テキスト ボックス 2">
          <a:extLst>
            <a:ext uri="{FF2B5EF4-FFF2-40B4-BE49-F238E27FC236}">
              <a16:creationId xmlns:a16="http://schemas.microsoft.com/office/drawing/2014/main" id="{C2D1F3AB-4010-4637-8E2A-D48BD6E5D86F}"/>
            </a:ext>
          </a:extLst>
        </xdr:cNvPr>
        <xdr:cNvSpPr txBox="1"/>
      </xdr:nvSpPr>
      <xdr:spPr>
        <a:xfrm>
          <a:off x="5524499" y="9161318"/>
          <a:ext cx="1913660" cy="493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BIZ UDPゴシック" panose="020B0400000000000000" pitchFamily="50" charset="-128"/>
              <a:ea typeface="BIZ UDPゴシック" panose="020B0400000000000000" pitchFamily="50" charset="-128"/>
            </a:rPr>
            <a:t>委託試験研究計画書の「支払計画」記載内容との整合性を確認してください。</a:t>
          </a:r>
        </a:p>
      </xdr:txBody>
    </xdr:sp>
    <xdr:clientData/>
  </xdr:twoCellAnchor>
  <xdr:twoCellAnchor>
    <xdr:from>
      <xdr:col>4</xdr:col>
      <xdr:colOff>957647</xdr:colOff>
      <xdr:row>42</xdr:row>
      <xdr:rowOff>19315</xdr:rowOff>
    </xdr:from>
    <xdr:to>
      <xdr:col>4</xdr:col>
      <xdr:colOff>1003366</xdr:colOff>
      <xdr:row>43</xdr:row>
      <xdr:rowOff>164524</xdr:rowOff>
    </xdr:to>
    <xdr:sp macro="" textlink="">
      <xdr:nvSpPr>
        <xdr:cNvPr id="8" name="右中かっこ 7">
          <a:extLst>
            <a:ext uri="{FF2B5EF4-FFF2-40B4-BE49-F238E27FC236}">
              <a16:creationId xmlns:a16="http://schemas.microsoft.com/office/drawing/2014/main" id="{00F8D649-8833-466D-B79E-51326069F853}"/>
            </a:ext>
          </a:extLst>
        </xdr:cNvPr>
        <xdr:cNvSpPr/>
      </xdr:nvSpPr>
      <xdr:spPr>
        <a:xfrm>
          <a:off x="5529647" y="9206610"/>
          <a:ext cx="45719" cy="3357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392904</xdr:colOff>
      <xdr:row>23</xdr:row>
      <xdr:rowOff>119062</xdr:rowOff>
    </xdr:from>
    <xdr:to>
      <xdr:col>6</xdr:col>
      <xdr:colOff>592957</xdr:colOff>
      <xdr:row>23</xdr:row>
      <xdr:rowOff>319115</xdr:rowOff>
    </xdr:to>
    <xdr:pic>
      <xdr:nvPicPr>
        <xdr:cNvPr id="10" name="図 9">
          <a:extLst>
            <a:ext uri="{FF2B5EF4-FFF2-40B4-BE49-F238E27FC236}">
              <a16:creationId xmlns:a16="http://schemas.microsoft.com/office/drawing/2014/main" id="{C12C24D4-0C8C-4F81-B38E-24BE7AD94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4920" y="4464843"/>
          <a:ext cx="200053" cy="200053"/>
        </a:xfrm>
        <a:prstGeom prst="rect">
          <a:avLst/>
        </a:prstGeom>
        <a:ln>
          <a:solidFill>
            <a:schemeClr val="bg2">
              <a:lumMod val="75000"/>
            </a:schemeClr>
          </a:solidFill>
        </a:ln>
      </xdr:spPr>
    </xdr:pic>
    <xdr:clientData/>
  </xdr:twoCellAnchor>
  <xdr:twoCellAnchor editAs="oneCell">
    <xdr:from>
      <xdr:col>15</xdr:col>
      <xdr:colOff>380999</xdr:colOff>
      <xdr:row>23</xdr:row>
      <xdr:rowOff>107157</xdr:rowOff>
    </xdr:from>
    <xdr:to>
      <xdr:col>15</xdr:col>
      <xdr:colOff>581052</xdr:colOff>
      <xdr:row>23</xdr:row>
      <xdr:rowOff>307210</xdr:rowOff>
    </xdr:to>
    <xdr:pic>
      <xdr:nvPicPr>
        <xdr:cNvPr id="11" name="図 10">
          <a:extLst>
            <a:ext uri="{FF2B5EF4-FFF2-40B4-BE49-F238E27FC236}">
              <a16:creationId xmlns:a16="http://schemas.microsoft.com/office/drawing/2014/main" id="{AA2ED069-2F28-46FB-B326-4A86928ECE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00608" y="4452938"/>
          <a:ext cx="200053" cy="200053"/>
        </a:xfrm>
        <a:prstGeom prst="rect">
          <a:avLst/>
        </a:prstGeom>
        <a:ln>
          <a:solidFill>
            <a:schemeClr val="bg2">
              <a:lumMod val="75000"/>
            </a:schemeClr>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C0C3-EC99-4698-890A-9D615A70D411}">
  <dimension ref="A1:G74"/>
  <sheetViews>
    <sheetView tabSelected="1" view="pageBreakPreview" zoomScale="110" zoomScaleNormal="110" zoomScaleSheetLayoutView="110" workbookViewId="0">
      <selection activeCell="A8" sqref="A8"/>
    </sheetView>
  </sheetViews>
  <sheetFormatPr defaultColWidth="9.25" defaultRowHeight="12"/>
  <cols>
    <col min="1" max="1" width="21.375" style="2" customWidth="1"/>
    <col min="2" max="6" width="17.875" style="2" customWidth="1"/>
    <col min="7" max="7" width="11.25" style="2" customWidth="1"/>
    <col min="8" max="8" width="10.125" style="2" bestFit="1" customWidth="1"/>
    <col min="9" max="16384" width="9.25" style="2"/>
  </cols>
  <sheetData>
    <row r="1" spans="1:7" s="82" customFormat="1" ht="13.5" customHeight="1">
      <c r="A1" s="81" t="s">
        <v>61</v>
      </c>
      <c r="E1" s="83" t="s">
        <v>62</v>
      </c>
      <c r="F1" s="94">
        <v>12345678</v>
      </c>
      <c r="G1" s="84"/>
    </row>
    <row r="2" spans="1:7">
      <c r="A2" s="20"/>
      <c r="E2" s="83" t="s">
        <v>97</v>
      </c>
      <c r="F2" s="95" t="s">
        <v>98</v>
      </c>
    </row>
    <row r="3" spans="1:7">
      <c r="C3" s="1"/>
      <c r="D3" s="1"/>
      <c r="E3" s="1"/>
      <c r="F3" s="1"/>
      <c r="G3" s="1"/>
    </row>
    <row r="4" spans="1:7" ht="25.5" customHeight="1">
      <c r="A4" s="86"/>
      <c r="B4" s="87" t="s">
        <v>76</v>
      </c>
      <c r="C4" s="111" t="s">
        <v>64</v>
      </c>
      <c r="D4" s="111"/>
      <c r="E4" s="111"/>
      <c r="F4" s="111"/>
      <c r="G4" s="111"/>
    </row>
    <row r="5" spans="1:7">
      <c r="A5" s="4"/>
      <c r="B5" s="4"/>
      <c r="C5" s="4"/>
      <c r="D5" s="4"/>
      <c r="E5" s="4"/>
      <c r="F5" s="4"/>
    </row>
    <row r="7" spans="1:7">
      <c r="F7" s="126" t="s">
        <v>2</v>
      </c>
      <c r="G7" s="126"/>
    </row>
    <row r="8" spans="1:7">
      <c r="F8" s="5"/>
    </row>
    <row r="9" spans="1:7" ht="15" customHeight="1"/>
    <row r="10" spans="1:7" ht="15" customHeight="1">
      <c r="A10" s="2" t="s">
        <v>3</v>
      </c>
    </row>
    <row r="11" spans="1:7" ht="15" customHeight="1">
      <c r="A11" s="2" t="s">
        <v>4</v>
      </c>
    </row>
    <row r="12" spans="1:7" ht="15" customHeight="1"/>
    <row r="13" spans="1:7" ht="15" customHeight="1">
      <c r="C13" s="5" t="s">
        <v>7</v>
      </c>
    </row>
    <row r="14" spans="1:7" ht="15" customHeight="1">
      <c r="C14" s="5" t="s">
        <v>5</v>
      </c>
      <c r="D14" s="61" t="s">
        <v>6</v>
      </c>
    </row>
    <row r="15" spans="1:7" ht="15" customHeight="1">
      <c r="C15" s="5" t="s">
        <v>8</v>
      </c>
    </row>
    <row r="16" spans="1:7" ht="15" customHeight="1">
      <c r="C16" s="5" t="s">
        <v>107</v>
      </c>
      <c r="D16" s="61" t="s">
        <v>109</v>
      </c>
    </row>
    <row r="17" spans="1:7" ht="15" customHeight="1">
      <c r="C17" s="5"/>
      <c r="F17" s="62"/>
    </row>
    <row r="18" spans="1:7" ht="15" customHeight="1"/>
    <row r="19" spans="1:7" ht="18.75" customHeight="1">
      <c r="A19" s="127" t="s">
        <v>52</v>
      </c>
      <c r="B19" s="127"/>
      <c r="C19" s="127"/>
      <c r="D19" s="127"/>
      <c r="E19" s="127"/>
      <c r="F19" s="127"/>
      <c r="G19" s="127"/>
    </row>
    <row r="20" spans="1:7" ht="18.75" customHeight="1">
      <c r="A20" s="127"/>
      <c r="B20" s="127"/>
      <c r="C20" s="127"/>
      <c r="D20" s="127"/>
      <c r="E20" s="127"/>
      <c r="F20" s="127"/>
      <c r="G20" s="127"/>
    </row>
    <row r="21" spans="1:7" ht="19.5" customHeight="1">
      <c r="A21" s="128" t="str">
        <f>"金"&amp;TEXT(F35,"#,##0")&amp;"円を概算払いにより交付されたく請求いたします。"</f>
        <v>金0円を概算払いにより交付されたく請求いたします。</v>
      </c>
      <c r="B21" s="128"/>
      <c r="C21" s="128"/>
      <c r="D21" s="128"/>
      <c r="E21" s="128"/>
      <c r="F21" s="128"/>
    </row>
    <row r="23" spans="1:7" ht="15" customHeight="1">
      <c r="G23" s="5" t="s">
        <v>0</v>
      </c>
    </row>
    <row r="24" spans="1:7" ht="29.25" customHeight="1">
      <c r="A24" s="129" t="s">
        <v>15</v>
      </c>
      <c r="B24" s="35" t="s">
        <v>14</v>
      </c>
      <c r="C24" s="130" t="s">
        <v>96</v>
      </c>
      <c r="D24" s="130"/>
      <c r="E24" s="130"/>
      <c r="F24" s="130"/>
      <c r="G24" s="130"/>
    </row>
    <row r="25" spans="1:7" ht="21" customHeight="1">
      <c r="A25" s="129"/>
      <c r="B25" s="131" t="s">
        <v>9</v>
      </c>
      <c r="C25" s="21" t="s">
        <v>12</v>
      </c>
      <c r="D25" s="36" t="s">
        <v>13</v>
      </c>
      <c r="E25" s="132" t="s">
        <v>10</v>
      </c>
      <c r="F25" s="132" t="s">
        <v>105</v>
      </c>
      <c r="G25" s="134" t="s">
        <v>106</v>
      </c>
    </row>
    <row r="26" spans="1:7" ht="32.25" customHeight="1">
      <c r="A26" s="129"/>
      <c r="B26" s="132"/>
      <c r="C26" s="13" t="s">
        <v>53</v>
      </c>
      <c r="D26" s="14" t="s">
        <v>54</v>
      </c>
      <c r="E26" s="133"/>
      <c r="F26" s="132"/>
      <c r="G26" s="129"/>
    </row>
    <row r="27" spans="1:7" ht="18.75" customHeight="1">
      <c r="A27" s="15" t="s">
        <v>70</v>
      </c>
      <c r="B27" s="63">
        <f>SUBTOTAL(9,B28:B31)</f>
        <v>0</v>
      </c>
      <c r="C27" s="63">
        <f t="shared" ref="C27:D27" si="0">SUBTOTAL(9,C28:C31)</f>
        <v>0</v>
      </c>
      <c r="D27" s="63">
        <f t="shared" si="0"/>
        <v>0</v>
      </c>
      <c r="E27" s="112"/>
      <c r="F27" s="112"/>
      <c r="G27" s="115" t="str">
        <f>IFERROR(F35/B35,"")</f>
        <v/>
      </c>
    </row>
    <row r="28" spans="1:7" ht="18.75" customHeight="1">
      <c r="A28" s="16" t="s">
        <v>71</v>
      </c>
      <c r="B28" s="7"/>
      <c r="C28" s="7"/>
      <c r="D28" s="7"/>
      <c r="E28" s="113"/>
      <c r="F28" s="113"/>
      <c r="G28" s="116"/>
    </row>
    <row r="29" spans="1:7" ht="18.75" customHeight="1">
      <c r="A29" s="16" t="s">
        <v>72</v>
      </c>
      <c r="B29" s="7"/>
      <c r="C29" s="7"/>
      <c r="D29" s="7"/>
      <c r="E29" s="113"/>
      <c r="F29" s="113"/>
      <c r="G29" s="116"/>
    </row>
    <row r="30" spans="1:7" ht="18.75" customHeight="1">
      <c r="A30" s="16" t="s">
        <v>73</v>
      </c>
      <c r="B30" s="7"/>
      <c r="C30" s="7"/>
      <c r="D30" s="7"/>
      <c r="E30" s="113"/>
      <c r="F30" s="113"/>
      <c r="G30" s="116"/>
    </row>
    <row r="31" spans="1:7" ht="18.75" customHeight="1">
      <c r="A31" s="16" t="s">
        <v>74</v>
      </c>
      <c r="B31" s="7"/>
      <c r="C31" s="7"/>
      <c r="D31" s="7"/>
      <c r="E31" s="113"/>
      <c r="F31" s="113"/>
      <c r="G31" s="116"/>
    </row>
    <row r="32" spans="1:7" ht="18.75" customHeight="1">
      <c r="A32" s="17" t="s">
        <v>75</v>
      </c>
      <c r="B32" s="7"/>
      <c r="C32" s="7"/>
      <c r="D32" s="7"/>
      <c r="E32" s="113"/>
      <c r="F32" s="113"/>
      <c r="G32" s="116"/>
    </row>
    <row r="33" spans="1:7" ht="18.75" customHeight="1">
      <c r="A33" s="17" t="s">
        <v>101</v>
      </c>
      <c r="B33" s="7"/>
      <c r="C33" s="7"/>
      <c r="D33" s="7"/>
      <c r="E33" s="113"/>
      <c r="F33" s="113"/>
      <c r="G33" s="116"/>
    </row>
    <row r="34" spans="1:7" ht="18.75" customHeight="1">
      <c r="A34" s="11"/>
      <c r="B34" s="12"/>
      <c r="C34" s="12"/>
      <c r="D34" s="12"/>
      <c r="E34" s="114"/>
      <c r="F34" s="114"/>
      <c r="G34" s="116"/>
    </row>
    <row r="35" spans="1:7" ht="25.5" customHeight="1">
      <c r="A35" s="35" t="s">
        <v>1</v>
      </c>
      <c r="B35" s="64">
        <f>SUBTOTAL(9,B27:B34)</f>
        <v>0</v>
      </c>
      <c r="C35" s="64">
        <f>SUBTOTAL(9,C27:C34)</f>
        <v>0</v>
      </c>
      <c r="D35" s="64">
        <f>SUBTOTAL(9,D27:D34)</f>
        <v>0</v>
      </c>
      <c r="E35" s="8"/>
      <c r="F35" s="65">
        <f>(C35+D35)-E35</f>
        <v>0</v>
      </c>
      <c r="G35" s="117"/>
    </row>
    <row r="36" spans="1:7" ht="25.5" customHeight="1">
      <c r="A36" s="118" t="s">
        <v>18</v>
      </c>
      <c r="B36" s="120"/>
      <c r="C36" s="121"/>
      <c r="D36" s="121"/>
      <c r="E36" s="121"/>
      <c r="F36" s="121"/>
      <c r="G36" s="122"/>
    </row>
    <row r="37" spans="1:7" ht="25.5" customHeight="1">
      <c r="A37" s="119"/>
      <c r="B37" s="123"/>
      <c r="C37" s="124"/>
      <c r="D37" s="124"/>
      <c r="E37" s="124"/>
      <c r="F37" s="124"/>
      <c r="G37" s="125"/>
    </row>
    <row r="38" spans="1:7" ht="12.75" customHeight="1">
      <c r="A38" s="4"/>
      <c r="B38" s="24"/>
      <c r="C38" s="24"/>
      <c r="D38" s="24"/>
      <c r="E38" s="24"/>
      <c r="F38" s="24"/>
      <c r="G38" s="24"/>
    </row>
    <row r="39" spans="1:7" ht="26.25" customHeight="1" thickBot="1">
      <c r="A39" s="1" t="s">
        <v>110</v>
      </c>
      <c r="B39" s="24"/>
      <c r="C39" s="24"/>
      <c r="D39" s="24"/>
      <c r="E39" s="24"/>
      <c r="F39" s="24"/>
      <c r="G39" s="24"/>
    </row>
    <row r="40" spans="1:7" ht="26.25" customHeight="1" thickTop="1" thickBot="1">
      <c r="A40" s="103" t="s">
        <v>111</v>
      </c>
      <c r="B40" s="105"/>
      <c r="C40" s="106"/>
      <c r="D40" s="97" t="s">
        <v>112</v>
      </c>
      <c r="E40" s="98" t="s">
        <v>114</v>
      </c>
      <c r="F40" s="99"/>
      <c r="G40" s="24"/>
    </row>
    <row r="41" spans="1:7" ht="26.25" customHeight="1" thickTop="1" thickBot="1">
      <c r="A41" s="104"/>
      <c r="B41" s="105"/>
      <c r="C41" s="106"/>
      <c r="D41" s="97" t="s">
        <v>113</v>
      </c>
      <c r="E41" s="98" t="s">
        <v>115</v>
      </c>
      <c r="F41" s="99"/>
      <c r="G41" s="24"/>
    </row>
    <row r="42" spans="1:7" ht="26.25" customHeight="1" thickTop="1" thickBot="1">
      <c r="A42" s="31" t="s">
        <v>116</v>
      </c>
      <c r="B42" s="107"/>
      <c r="C42" s="108"/>
      <c r="D42" s="108"/>
      <c r="E42" s="108"/>
      <c r="F42" s="108"/>
      <c r="G42" s="24"/>
    </row>
    <row r="43" spans="1:7" ht="26.25" customHeight="1" thickTop="1" thickBot="1">
      <c r="A43" s="31" t="s">
        <v>117</v>
      </c>
      <c r="B43" s="107"/>
      <c r="C43" s="108"/>
      <c r="D43" s="108"/>
      <c r="E43" s="108"/>
      <c r="F43" s="108"/>
      <c r="G43" s="24"/>
    </row>
    <row r="44" spans="1:7" ht="26.25" customHeight="1" thickTop="1" thickBot="1">
      <c r="A44" s="100" t="s">
        <v>127</v>
      </c>
      <c r="B44" s="109" t="s">
        <v>123</v>
      </c>
      <c r="C44" s="110"/>
      <c r="D44" s="24"/>
      <c r="E44" s="24"/>
      <c r="F44" s="24"/>
      <c r="G44" s="24"/>
    </row>
    <row r="45" spans="1:7" ht="26.25" customHeight="1" thickTop="1" thickBot="1">
      <c r="A45" s="100" t="s">
        <v>128</v>
      </c>
      <c r="B45" s="101"/>
      <c r="C45" s="102"/>
      <c r="D45" s="24"/>
      <c r="E45" s="24"/>
      <c r="F45" s="24"/>
      <c r="G45" s="24"/>
    </row>
    <row r="46" spans="1:7" ht="12.75" customHeight="1" thickTop="1">
      <c r="A46" s="4"/>
      <c r="B46" s="24"/>
      <c r="C46" s="24"/>
      <c r="D46" s="24"/>
      <c r="E46" s="24"/>
      <c r="F46" s="24"/>
      <c r="G46" s="24"/>
    </row>
    <row r="47" spans="1:7" ht="12.75" customHeight="1">
      <c r="A47" s="1" t="s">
        <v>121</v>
      </c>
      <c r="B47" s="24"/>
      <c r="C47" s="24"/>
      <c r="D47" s="24"/>
      <c r="E47" s="24"/>
      <c r="F47" s="24"/>
      <c r="G47" s="24"/>
    </row>
    <row r="48" spans="1:7" ht="12.75" customHeight="1">
      <c r="A48" s="1" t="s">
        <v>122</v>
      </c>
      <c r="B48" s="24"/>
      <c r="C48" s="24"/>
      <c r="D48" s="24"/>
      <c r="E48" s="24"/>
      <c r="F48" s="24"/>
      <c r="G48" s="24"/>
    </row>
    <row r="49" spans="1:7" ht="12.75" customHeight="1">
      <c r="A49" s="4"/>
      <c r="B49" s="24"/>
      <c r="C49" s="24"/>
      <c r="D49" s="24"/>
      <c r="E49" s="24"/>
      <c r="F49" s="24"/>
      <c r="G49" s="24"/>
    </row>
    <row r="50" spans="1:7">
      <c r="A50" s="10"/>
    </row>
    <row r="51" spans="1:7">
      <c r="A51" s="10" t="s">
        <v>96</v>
      </c>
    </row>
    <row r="52" spans="1:7">
      <c r="A52" s="10" t="s">
        <v>65</v>
      </c>
    </row>
    <row r="53" spans="1:7">
      <c r="A53" s="10" t="s">
        <v>125</v>
      </c>
    </row>
    <row r="54" spans="1:7">
      <c r="A54" s="10" t="s">
        <v>67</v>
      </c>
    </row>
    <row r="55" spans="1:7">
      <c r="A55" s="10" t="s">
        <v>68</v>
      </c>
    </row>
    <row r="56" spans="1:7">
      <c r="A56" s="10" t="s">
        <v>69</v>
      </c>
    </row>
    <row r="57" spans="1:7">
      <c r="A57" s="10" t="s">
        <v>126</v>
      </c>
    </row>
    <row r="58" spans="1:7">
      <c r="A58" s="10" t="s">
        <v>135</v>
      </c>
    </row>
    <row r="59" spans="1:7">
      <c r="A59" s="10" t="s">
        <v>136</v>
      </c>
    </row>
    <row r="60" spans="1:7">
      <c r="A60" s="10" t="s">
        <v>99</v>
      </c>
    </row>
    <row r="61" spans="1:7">
      <c r="A61" s="10" t="s">
        <v>100</v>
      </c>
    </row>
    <row r="62" spans="1:7">
      <c r="A62" s="10" t="s">
        <v>133</v>
      </c>
    </row>
    <row r="63" spans="1:7">
      <c r="A63" s="10" t="s">
        <v>134</v>
      </c>
    </row>
    <row r="64" spans="1:7">
      <c r="A64" s="10" t="s">
        <v>137</v>
      </c>
    </row>
    <row r="65" spans="1:1">
      <c r="A65" s="10"/>
    </row>
    <row r="66" spans="1:1" s="23" customFormat="1" ht="9.5">
      <c r="A66" s="23" t="s">
        <v>76</v>
      </c>
    </row>
    <row r="67" spans="1:1" s="23" customFormat="1" ht="9.5">
      <c r="A67" s="23" t="s">
        <v>78</v>
      </c>
    </row>
    <row r="68" spans="1:1" s="23" customFormat="1" ht="9.5">
      <c r="A68" s="23" t="s">
        <v>79</v>
      </c>
    </row>
    <row r="69" spans="1:1" s="23" customFormat="1" ht="9.5">
      <c r="A69" s="23" t="s">
        <v>80</v>
      </c>
    </row>
    <row r="70" spans="1:1" s="23" customFormat="1" ht="9.5">
      <c r="A70" s="23" t="s">
        <v>81</v>
      </c>
    </row>
    <row r="71" spans="1:1" s="23" customFormat="1" ht="9.5"/>
    <row r="72" spans="1:1" s="23" customFormat="1" ht="9.5">
      <c r="A72" s="23" t="s">
        <v>124</v>
      </c>
    </row>
    <row r="73" spans="1:1">
      <c r="A73" s="2" t="s">
        <v>119</v>
      </c>
    </row>
    <row r="74" spans="1:1">
      <c r="A74" s="2" t="s">
        <v>120</v>
      </c>
    </row>
  </sheetData>
  <protectedRanges>
    <protectedRange sqref="F7:G7" name="範囲9"/>
    <protectedRange sqref="F17 G13:G16 F13:F15 D13:E16" name="範囲2"/>
    <protectedRange sqref="A19" name="範囲3"/>
    <protectedRange sqref="C24" name="範囲4"/>
    <protectedRange sqref="C26:D26" name="範囲5"/>
    <protectedRange sqref="B28:D33" name="範囲6"/>
    <protectedRange sqref="E35" name="範囲7"/>
    <protectedRange sqref="B36" name="範囲8"/>
  </protectedRanges>
  <mergeCells count="22">
    <mergeCell ref="C4:G4"/>
    <mergeCell ref="E27:E34"/>
    <mergeCell ref="F27:F34"/>
    <mergeCell ref="G27:G35"/>
    <mergeCell ref="A36:A37"/>
    <mergeCell ref="B36:G37"/>
    <mergeCell ref="F7:G7"/>
    <mergeCell ref="A19:G20"/>
    <mergeCell ref="A21:F21"/>
    <mergeCell ref="A24:A26"/>
    <mergeCell ref="C24:G24"/>
    <mergeCell ref="B25:B26"/>
    <mergeCell ref="E25:E26"/>
    <mergeCell ref="F25:F26"/>
    <mergeCell ref="G25:G26"/>
    <mergeCell ref="B45:C45"/>
    <mergeCell ref="A40:A41"/>
    <mergeCell ref="B40:C40"/>
    <mergeCell ref="B41:C41"/>
    <mergeCell ref="B42:F42"/>
    <mergeCell ref="B43:F43"/>
    <mergeCell ref="B44:C44"/>
  </mergeCells>
  <phoneticPr fontId="3"/>
  <conditionalFormatting sqref="F1">
    <cfRule type="containsText" dxfId="4" priority="3" operator="containsText" text="12345678">
      <formula>NOT(ISERROR(SEARCH("12345678",F1)))</formula>
    </cfRule>
  </conditionalFormatting>
  <conditionalFormatting sqref="F2">
    <cfRule type="containsText" dxfId="3" priority="1" operator="containsText" text="〇">
      <formula>NOT(ISERROR(SEARCH("〇",F2)))</formula>
    </cfRule>
  </conditionalFormatting>
  <dataValidations xWindow="389" yWindow="730" count="15">
    <dataValidation allowBlank="1" showInputMessage="1" showErrorMessage="1" prompt="入力不要" sqref="B27:D27 B35:D35" xr:uid="{A11B4EE0-07B8-43A9-8BC9-9C7E58962DF6}"/>
    <dataValidation imeMode="off" allowBlank="1" showInputMessage="1" prompt="「委託費(a)」_x000a_委託試験研究計画書の「収支予算支出の部」の予算額を記載。_x000a_複数年度契約の場合は、当該年度分のみを記載。" sqref="B28:B33" xr:uid="{F07BDF2D-2324-4A8F-91D3-229CE604A3B1}"/>
    <dataValidation imeMode="off" allowBlank="1" showInputMessage="1" prompt="「既執行額(b)」_x000a_請求月の前々月末までの執行確定額(検収済)を記載。 _x000a_委託試験研究計画書の「支払計画」記載内容との整合性を確認すること。" sqref="C28:C33" xr:uid="{A187A85A-F971-419C-B8D8-AEAE6412BB7F}"/>
    <dataValidation imeMode="off" allowBlank="1" showInputMessage="1" prompt="「執行見込額(c)」_x000a_請求月の当月以降分の執行見込額を記載。 _x000a_委託試験研究計画書の「支払計画」記載内容との整合性を確認すること。_x000a_" sqref="D28:D33" xr:uid="{0A8F74F1-4615-41E9-B922-E4ED655360BF}"/>
    <dataValidation imeMode="off" allowBlank="1" showInputMessage="1" prompt="「既受領額(d)」_x000a_本請求以前に受領した概算払額の総額を記載。" sqref="E35" xr:uid="{B6E2D681-D088-49AA-B04C-CE530F5A12B7}"/>
    <dataValidation imeMode="on" allowBlank="1" showInputMessage="1" promptTitle="「備考」：記載することは主に以下のとおり。 " prompt="請求書記載の代表者名は、原則、委託契約書記載の代表者となるが、各機関内部規程等により、契約代表者と請求書発行責任者が異なる場合は、その旨を記載し、根拠規程等(該当箇所の抜粋版可)を提出すること。_x000a_第4四半期の請求時を除き「委託費(a)」総額の50%超の請求の場合、生研セへ事前連絡し、了解を得たうえで、その理由を記載する。_x000a_※「今回請求額(e)」が当初算出式では無い場合は、事前連絡のうえ、異なる理由を記載すること。" sqref="B36:G37" xr:uid="{540666B0-BD31-4106-A6FC-97F5186156E1}"/>
    <dataValidation allowBlank="1" showInputMessage="1" showErrorMessage="1" promptTitle="【入力不要】" prompt="「請求金額割合」  _x000a_１回の請求額上限は、「委託費(a)」総額の５０％（第４四半期の請求時を除く）" sqref="G27:G35" xr:uid="{C55E6652-73F5-4C1E-BA45-035C9D71FE89}"/>
    <dataValidation imeMode="on" allowBlank="1" showInputMessage="1" showErrorMessage="1" sqref="A19:G20 F7:G7 D17:G18 D11:G15 G16 D16:E16" xr:uid="{59466A08-3910-4306-9AD7-040C9FA93C97}"/>
    <dataValidation allowBlank="1" showInputMessage="1" showErrorMessage="1" promptTitle="【入力不要】" prompt="「今回請求額(e)」_x000a_・委託試験研究計画書「支払計画」の概算払請求限度の額範囲内とする。_x000a_・業務実施期間中は委託試験研究計画書「支払計画」に基づき、原則４回まで請求可能。_x000a_・請求額を手入力(個別入力)で記載する場合は、定められた算出式を使用しない場合は事前に個別相談を行う事。" sqref="F35" xr:uid="{1663BF06-DFF1-4B3A-ACEE-D74ADE7E06E4}"/>
    <dataValidation allowBlank="1" showInputMessage="1" showErrorMessage="1" promptTitle="【入力不要】" prompt="請求金額は、下表「今回請求額(e)」が自動入力されます。" sqref="A21:F21" xr:uid="{4C34BB38-E419-4D4B-AC90-4A94C8D4B910}"/>
    <dataValidation allowBlank="1" showErrorMessage="1" sqref="A27:A32 A34" xr:uid="{9D23A3A0-03DE-4022-8B51-33214560C1FF}"/>
    <dataValidation type="list" allowBlank="1" showInputMessage="1" prompt="プルダウンより選択" sqref="B4" xr:uid="{1E74F642-BC3C-49C4-9CA8-BAB2FDAD6853}">
      <formula1>$A$66:$A$70</formula1>
    </dataValidation>
    <dataValidation type="list" allowBlank="1" showErrorMessage="1" sqref="A33" xr:uid="{E5D76EDD-A8C1-4E80-97C9-C6BB122D5162}">
      <formula1>"一般管理費,　,"</formula1>
    </dataValidation>
    <dataValidation type="list" allowBlank="1" showInputMessage="1" showErrorMessage="1" sqref="B44:C44" xr:uid="{6A990913-3AAF-4E57-B214-DE86920E8E88}">
      <formula1>$A$72:$A$74</formula1>
    </dataValidation>
    <dataValidation type="list" imeMode="hiragana" allowBlank="1" showInputMessage="1" prompt="プルダウンより選択" sqref="C24:G24" xr:uid="{070EC6F2-DBBB-4A69-92EC-061E7EA16A3A}">
      <formula1>$A$51:$A$64</formula1>
    </dataValidation>
  </dataValidations>
  <printOptions horizontalCentered="1"/>
  <pageMargins left="0.70866141732283472" right="0.70866141732283472" top="0.94488188976377963" bottom="0.74803149606299213" header="0.31496062992125984" footer="0.31496062992125984"/>
  <pageSetup paperSize="9" scale="83" orientation="portrait" blackAndWhite="1" r:id="rId1"/>
  <rowBreaks count="1" manualBreakCount="1">
    <brk id="48"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5"/>
  <sheetViews>
    <sheetView view="pageBreakPreview" zoomScale="110" zoomScaleNormal="110" zoomScaleSheetLayoutView="110" workbookViewId="0">
      <selection activeCell="D8" sqref="D8"/>
    </sheetView>
  </sheetViews>
  <sheetFormatPr defaultColWidth="9.25" defaultRowHeight="12"/>
  <cols>
    <col min="1" max="1" width="21.375" style="2" customWidth="1"/>
    <col min="2" max="2" width="17.875" style="2" customWidth="1"/>
    <col min="3" max="3" width="20" style="2" customWidth="1"/>
    <col min="4" max="4" width="20.75" style="2" customWidth="1"/>
    <col min="5" max="6" width="17.875" style="2" customWidth="1"/>
    <col min="7" max="7" width="11.25" style="2" customWidth="1"/>
    <col min="8" max="8" width="1.75" style="2" customWidth="1"/>
    <col min="9" max="16384" width="9.25" style="2"/>
  </cols>
  <sheetData>
    <row r="1" spans="1:7">
      <c r="A1" s="1" t="s">
        <v>61</v>
      </c>
      <c r="E1" s="83" t="s">
        <v>63</v>
      </c>
      <c r="F1" s="85">
        <v>12345678</v>
      </c>
    </row>
    <row r="2" spans="1:7">
      <c r="A2" s="20"/>
      <c r="E2" s="83" t="s">
        <v>97</v>
      </c>
      <c r="F2" s="95" t="s">
        <v>98</v>
      </c>
      <c r="G2" s="3" t="s">
        <v>30</v>
      </c>
    </row>
    <row r="4" spans="1:7" ht="25.5" customHeight="1">
      <c r="A4" s="86"/>
      <c r="B4" s="87" t="s">
        <v>77</v>
      </c>
      <c r="C4" s="111" t="s">
        <v>64</v>
      </c>
      <c r="D4" s="111"/>
      <c r="E4" s="111"/>
      <c r="F4" s="111"/>
      <c r="G4" s="111"/>
    </row>
    <row r="5" spans="1:7">
      <c r="A5" s="4"/>
      <c r="B5" s="4"/>
      <c r="C5" s="4"/>
      <c r="D5" s="4"/>
      <c r="E5" s="4"/>
      <c r="F5" s="4"/>
    </row>
    <row r="7" spans="1:7">
      <c r="F7" s="151">
        <v>44774</v>
      </c>
      <c r="G7" s="151"/>
    </row>
    <row r="8" spans="1:7" ht="15" customHeight="1"/>
    <row r="9" spans="1:7" ht="15" customHeight="1">
      <c r="A9" s="2" t="s">
        <v>3</v>
      </c>
    </row>
    <row r="10" spans="1:7" ht="15" customHeight="1">
      <c r="A10" s="2" t="s">
        <v>4</v>
      </c>
    </row>
    <row r="11" spans="1:7" ht="15" customHeight="1"/>
    <row r="12" spans="1:7" ht="15" customHeight="1">
      <c r="C12" s="5" t="s">
        <v>7</v>
      </c>
      <c r="D12" s="61" t="s">
        <v>21</v>
      </c>
      <c r="E12" s="61"/>
    </row>
    <row r="13" spans="1:7" ht="15" customHeight="1">
      <c r="C13" s="5" t="s">
        <v>5</v>
      </c>
      <c r="D13" s="61" t="s">
        <v>22</v>
      </c>
      <c r="E13" s="61"/>
    </row>
    <row r="14" spans="1:7" ht="15" customHeight="1">
      <c r="C14" s="5" t="s">
        <v>8</v>
      </c>
      <c r="D14" s="61" t="s">
        <v>23</v>
      </c>
      <c r="E14" s="61"/>
    </row>
    <row r="15" spans="1:7" ht="15" customHeight="1">
      <c r="C15" s="5" t="s">
        <v>107</v>
      </c>
      <c r="D15" s="61" t="s">
        <v>24</v>
      </c>
      <c r="E15" s="61" t="s">
        <v>25</v>
      </c>
      <c r="F15" s="66"/>
    </row>
    <row r="16" spans="1:7" ht="15" customHeight="1">
      <c r="C16" s="5"/>
      <c r="D16" s="96" t="s">
        <v>108</v>
      </c>
    </row>
    <row r="17" spans="1:7" ht="15" customHeight="1"/>
    <row r="18" spans="1:7" ht="18.75" customHeight="1">
      <c r="A18" s="127" t="s">
        <v>52</v>
      </c>
      <c r="B18" s="127"/>
      <c r="C18" s="127"/>
      <c r="D18" s="127"/>
      <c r="E18" s="127"/>
      <c r="F18" s="127"/>
      <c r="G18" s="127"/>
    </row>
    <row r="19" spans="1:7" ht="18.75" customHeight="1">
      <c r="A19" s="127"/>
      <c r="B19" s="127"/>
      <c r="C19" s="127"/>
      <c r="D19" s="127"/>
      <c r="E19" s="127"/>
      <c r="F19" s="127"/>
      <c r="G19" s="127"/>
    </row>
    <row r="20" spans="1:7" ht="19.5" customHeight="1">
      <c r="A20" s="128" t="str">
        <f>"金"&amp;TEXT(F34,"#,##0")&amp;"円を概算払いにより交付されたく請求いたします。"</f>
        <v>金67,152,000円を概算払いにより交付されたく請求いたします。</v>
      </c>
      <c r="B20" s="128"/>
      <c r="C20" s="128"/>
      <c r="D20" s="128"/>
      <c r="E20" s="128"/>
      <c r="F20" s="128"/>
    </row>
    <row r="22" spans="1:7" ht="12.5" thickBot="1">
      <c r="G22" s="5" t="s">
        <v>0</v>
      </c>
    </row>
    <row r="23" spans="1:7" ht="29.25" customHeight="1" thickBot="1">
      <c r="A23" s="152" t="s">
        <v>15</v>
      </c>
      <c r="B23" s="34" t="s">
        <v>14</v>
      </c>
      <c r="C23" s="158" t="s">
        <v>16</v>
      </c>
      <c r="D23" s="158"/>
      <c r="E23" s="158"/>
      <c r="F23" s="158"/>
      <c r="G23" s="159"/>
    </row>
    <row r="24" spans="1:7" ht="21" customHeight="1">
      <c r="A24" s="152"/>
      <c r="B24" s="153" t="s">
        <v>9</v>
      </c>
      <c r="C24" s="32" t="s">
        <v>12</v>
      </c>
      <c r="D24" s="32" t="s">
        <v>13</v>
      </c>
      <c r="E24" s="153" t="s">
        <v>10</v>
      </c>
      <c r="F24" s="156" t="s">
        <v>11</v>
      </c>
      <c r="G24" s="160" t="s">
        <v>20</v>
      </c>
    </row>
    <row r="25" spans="1:7" ht="32.25" customHeight="1">
      <c r="A25" s="152"/>
      <c r="B25" s="154"/>
      <c r="C25" s="33" t="s">
        <v>88</v>
      </c>
      <c r="D25" s="33" t="s">
        <v>89</v>
      </c>
      <c r="E25" s="155"/>
      <c r="F25" s="157"/>
      <c r="G25" s="161"/>
    </row>
    <row r="26" spans="1:7" ht="18.75" customHeight="1">
      <c r="A26" s="27" t="str">
        <f>IF(OR($C$23="イノベーション創出強化研究推進事業",$C$23="ムーンショット型農林水産研究開発事業",$C$23="（SIP）戦略的イノベーション創造プログラム（スマートバイオ産業・農業基盤技術）"),"直接経費","直接経費")</f>
        <v>直接経費</v>
      </c>
      <c r="B26" s="72">
        <f>SUBTOTAL(9,B27:B30)</f>
        <v>125677600</v>
      </c>
      <c r="C26" s="72">
        <f t="shared" ref="C26:D26" si="0">SUBTOTAL(9,C27:C30)</f>
        <v>18000000</v>
      </c>
      <c r="D26" s="72">
        <f t="shared" si="0"/>
        <v>42052000</v>
      </c>
      <c r="E26" s="145"/>
      <c r="F26" s="148"/>
      <c r="G26" s="135">
        <f>F34/B34</f>
        <v>0.48823259973389754</v>
      </c>
    </row>
    <row r="27" spans="1:7" ht="18.75" customHeight="1">
      <c r="A27" s="28" t="str">
        <f>IF(OR($C$23="イノベーション創出強化研究推進事業",$C$23="ムーンショット型農林水産研究開発事業",$C$23="（SIP）戦略的イノベーション創造プログラム（スマートバイオ産業・農業基盤技術）"),"物品費","人件費")</f>
        <v>物品費</v>
      </c>
      <c r="B27" s="73">
        <v>38869000</v>
      </c>
      <c r="C27" s="73">
        <v>10000000</v>
      </c>
      <c r="D27" s="73">
        <v>15000000</v>
      </c>
      <c r="E27" s="146"/>
      <c r="F27" s="149"/>
      <c r="G27" s="136"/>
    </row>
    <row r="28" spans="1:7" ht="18.75" customHeight="1">
      <c r="A28" s="28" t="str">
        <f>IF(OR($C$23="イノベーション創出強化研究推進事業",$C$23="ムーンショット型農林水産研究開発事業",$C$23="（SIP）戦略的イノベーション創造プログラム（スマートバイオ産業・農業基盤技術）"),"人件費･謝金","謝金")</f>
        <v>人件費･謝金</v>
      </c>
      <c r="B28" s="73">
        <v>52000</v>
      </c>
      <c r="C28" s="73">
        <v>0</v>
      </c>
      <c r="D28" s="73">
        <v>52000</v>
      </c>
      <c r="E28" s="146"/>
      <c r="F28" s="149"/>
      <c r="G28" s="136"/>
    </row>
    <row r="29" spans="1:7" ht="18.75" customHeight="1">
      <c r="A29" s="28" t="str">
        <f>IF(OR($C$23="イノベーション創出強化研究推進事業",$C$23="ムーンショット型農林水産研究開発事業",$C$23="（SIP）戦略的イノベーション創造プログラム（スマートバイオ産業・農業基盤技術）"),"旅費","旅費")</f>
        <v>旅費</v>
      </c>
      <c r="B29" s="73">
        <v>21472700</v>
      </c>
      <c r="C29" s="73">
        <v>3000000</v>
      </c>
      <c r="D29" s="73">
        <v>7000000</v>
      </c>
      <c r="E29" s="146"/>
      <c r="F29" s="149"/>
      <c r="G29" s="136"/>
    </row>
    <row r="30" spans="1:7" ht="18.75" customHeight="1">
      <c r="A30" s="28" t="str">
        <f>IF(OR($C$23="イノベーション創出強化研究推進事業",$C$23="ムーンショット型農林水産研究開発事業",$C$23="（SIP）戦略的イノベーション創造プログラム（スマートバイオ産業・農業基盤技術）"),"その他","試験研究費")</f>
        <v>その他</v>
      </c>
      <c r="B30" s="73">
        <v>65283900</v>
      </c>
      <c r="C30" s="73">
        <v>5000000</v>
      </c>
      <c r="D30" s="73">
        <v>20000000</v>
      </c>
      <c r="E30" s="146"/>
      <c r="F30" s="149"/>
      <c r="G30" s="136"/>
    </row>
    <row r="31" spans="1:7" ht="18.75" customHeight="1">
      <c r="A31" s="29" t="str">
        <f>IF(OR($C$23="イノベーション創出強化研究推進事業",$C$23="ムーンショット型農林水産研究開発事業",$C$23="（SIP）戦略的イノベーション創造プログラム（スマートバイオ産業・農業基盤技術）"),"間接経費","間接的経費")</f>
        <v>間接経費</v>
      </c>
      <c r="B31" s="73">
        <v>7976500</v>
      </c>
      <c r="C31" s="73">
        <v>1000000</v>
      </c>
      <c r="D31" s="73">
        <v>5000000</v>
      </c>
      <c r="E31" s="146"/>
      <c r="F31" s="149"/>
      <c r="G31" s="136"/>
    </row>
    <row r="32" spans="1:7" ht="18.75" customHeight="1">
      <c r="A32" s="17" t="s">
        <v>102</v>
      </c>
      <c r="B32" s="73">
        <v>3886900</v>
      </c>
      <c r="C32" s="73">
        <v>100000</v>
      </c>
      <c r="D32" s="73">
        <v>1000000</v>
      </c>
      <c r="E32" s="146"/>
      <c r="F32" s="149"/>
      <c r="G32" s="136"/>
    </row>
    <row r="33" spans="1:7" ht="18.75" customHeight="1">
      <c r="A33" s="30"/>
      <c r="B33" s="74"/>
      <c r="C33" s="74"/>
      <c r="D33" s="74"/>
      <c r="E33" s="147"/>
      <c r="F33" s="150"/>
      <c r="G33" s="136"/>
    </row>
    <row r="34" spans="1:7" ht="25.5" customHeight="1" thickBot="1">
      <c r="A34" s="31" t="s">
        <v>1</v>
      </c>
      <c r="B34" s="75">
        <f>SUBTOTAL(9,B26:B33)</f>
        <v>137541000</v>
      </c>
      <c r="C34" s="75">
        <f>SUBTOTAL(9,C26:C33)</f>
        <v>19100000</v>
      </c>
      <c r="D34" s="75">
        <f>SUBTOTAL(9,D26:D33)</f>
        <v>48052000</v>
      </c>
      <c r="E34" s="76">
        <v>0</v>
      </c>
      <c r="F34" s="77">
        <f>(C34+D34)-E34</f>
        <v>67152000</v>
      </c>
      <c r="G34" s="137"/>
    </row>
    <row r="35" spans="1:7" ht="25.5" customHeight="1">
      <c r="A35" s="103" t="s">
        <v>18</v>
      </c>
      <c r="B35" s="139" t="s">
        <v>26</v>
      </c>
      <c r="C35" s="140"/>
      <c r="D35" s="140"/>
      <c r="E35" s="140"/>
      <c r="F35" s="140"/>
      <c r="G35" s="141"/>
    </row>
    <row r="36" spans="1:7" ht="25.5" customHeight="1" thickBot="1">
      <c r="A36" s="138"/>
      <c r="B36" s="142"/>
      <c r="C36" s="143"/>
      <c r="D36" s="143"/>
      <c r="E36" s="143"/>
      <c r="F36" s="143"/>
      <c r="G36" s="144"/>
    </row>
    <row r="37" spans="1:7" ht="16.5" customHeight="1">
      <c r="A37" s="4"/>
      <c r="B37" s="24"/>
      <c r="C37" s="24"/>
      <c r="D37" s="24"/>
      <c r="E37" s="24"/>
      <c r="F37" s="24"/>
      <c r="G37" s="24"/>
    </row>
    <row r="38" spans="1:7" ht="12.75" customHeight="1">
      <c r="A38" s="4"/>
      <c r="B38" s="24"/>
      <c r="C38" s="24"/>
      <c r="D38" s="24"/>
      <c r="E38" s="24"/>
      <c r="F38" s="24"/>
      <c r="G38" s="24"/>
    </row>
    <row r="39" spans="1:7" ht="6" customHeight="1" thickBot="1"/>
    <row r="40" spans="1:7" s="25" customFormat="1" ht="15" customHeight="1">
      <c r="A40" s="88" t="s">
        <v>82</v>
      </c>
      <c r="B40" s="88" t="s">
        <v>83</v>
      </c>
      <c r="C40" s="88"/>
      <c r="D40" s="88"/>
      <c r="E40" s="89"/>
      <c r="F40" s="88"/>
      <c r="G40" s="88"/>
    </row>
    <row r="41" spans="1:7" s="25" customFormat="1" ht="15" customHeight="1">
      <c r="A41" s="37" t="s">
        <v>84</v>
      </c>
      <c r="B41" s="37" t="s">
        <v>27</v>
      </c>
      <c r="C41" s="37"/>
      <c r="D41" s="37"/>
      <c r="E41" s="37"/>
      <c r="F41" s="37"/>
      <c r="G41" s="37"/>
    </row>
    <row r="42" spans="1:7" s="25" customFormat="1" ht="15" customHeight="1">
      <c r="A42" s="37"/>
      <c r="B42" s="37" t="s">
        <v>28</v>
      </c>
      <c r="C42" s="37"/>
      <c r="D42" s="37"/>
      <c r="E42" s="37"/>
      <c r="F42" s="37"/>
      <c r="G42" s="37"/>
    </row>
    <row r="43" spans="1:7" s="25" customFormat="1" ht="15" customHeight="1">
      <c r="A43" s="38" t="s">
        <v>85</v>
      </c>
      <c r="B43" s="38" t="s">
        <v>57</v>
      </c>
      <c r="C43" s="38"/>
      <c r="D43" s="38"/>
      <c r="E43" s="39"/>
      <c r="F43" s="38"/>
      <c r="G43" s="38"/>
    </row>
    <row r="44" spans="1:7" s="25" customFormat="1" ht="15" customHeight="1">
      <c r="A44" s="40" t="s">
        <v>86</v>
      </c>
      <c r="B44" s="91" t="s">
        <v>58</v>
      </c>
      <c r="C44" s="90"/>
      <c r="D44" s="90"/>
      <c r="E44" s="92"/>
      <c r="F44" s="40"/>
      <c r="G44" s="40"/>
    </row>
    <row r="45" spans="1:7" s="25" customFormat="1" ht="15" customHeight="1">
      <c r="A45" s="42" t="s">
        <v>87</v>
      </c>
      <c r="B45" s="42" t="s">
        <v>31</v>
      </c>
      <c r="C45" s="42"/>
      <c r="D45" s="42"/>
      <c r="E45" s="38"/>
      <c r="F45" s="38"/>
      <c r="G45" s="38"/>
    </row>
    <row r="46" spans="1:7" s="25" customFormat="1" ht="15" customHeight="1">
      <c r="A46" s="80" t="s">
        <v>59</v>
      </c>
      <c r="B46" s="80" t="s">
        <v>60</v>
      </c>
      <c r="C46" s="80"/>
      <c r="D46" s="80"/>
      <c r="E46" s="80"/>
      <c r="F46" s="80"/>
      <c r="G46" s="80"/>
    </row>
    <row r="47" spans="1:7" s="25" customFormat="1" ht="15" customHeight="1">
      <c r="A47" s="43" t="s">
        <v>103</v>
      </c>
      <c r="B47" s="43"/>
      <c r="C47" s="43"/>
      <c r="D47" s="43"/>
      <c r="E47" s="79"/>
      <c r="F47" s="79"/>
      <c r="G47" s="79"/>
    </row>
    <row r="48" spans="1:7" s="25" customFormat="1" ht="15" customHeight="1">
      <c r="A48" s="37"/>
      <c r="B48" s="37" t="s">
        <v>32</v>
      </c>
      <c r="C48" s="37"/>
      <c r="D48" s="37"/>
      <c r="E48" s="37"/>
      <c r="F48" s="37"/>
      <c r="G48" s="37"/>
    </row>
    <row r="49" spans="1:7" s="25" customFormat="1" ht="15" customHeight="1">
      <c r="A49" s="37"/>
      <c r="B49" s="37" t="s">
        <v>36</v>
      </c>
      <c r="C49" s="37"/>
      <c r="D49" s="37"/>
      <c r="E49" s="37"/>
      <c r="F49" s="37"/>
      <c r="G49" s="37"/>
    </row>
    <row r="50" spans="1:7" s="25" customFormat="1" ht="15" customHeight="1">
      <c r="A50" s="37"/>
      <c r="B50" s="37" t="s">
        <v>49</v>
      </c>
      <c r="C50" s="37"/>
      <c r="D50" s="37"/>
      <c r="E50" s="37"/>
      <c r="F50" s="37"/>
      <c r="G50" s="37"/>
    </row>
    <row r="51" spans="1:7" s="25" customFormat="1" ht="15" customHeight="1">
      <c r="A51" s="44"/>
      <c r="B51" s="60" t="s">
        <v>50</v>
      </c>
      <c r="C51" s="44"/>
      <c r="D51" s="44"/>
      <c r="E51" s="44"/>
      <c r="F51" s="44"/>
      <c r="G51" s="44"/>
    </row>
    <row r="52" spans="1:7" s="25" customFormat="1" ht="15" customHeight="1">
      <c r="A52" s="42" t="s">
        <v>104</v>
      </c>
      <c r="B52" s="42" t="s">
        <v>29</v>
      </c>
      <c r="C52" s="42"/>
      <c r="D52" s="42"/>
      <c r="E52" s="42"/>
      <c r="F52" s="42"/>
      <c r="G52" s="42"/>
    </row>
    <row r="53" spans="1:7" s="25" customFormat="1" ht="15" customHeight="1">
      <c r="A53" s="42"/>
      <c r="B53" s="41" t="s">
        <v>34</v>
      </c>
      <c r="C53" s="42"/>
      <c r="D53" s="42"/>
      <c r="E53" s="42"/>
      <c r="F53" s="42"/>
      <c r="G53" s="42"/>
    </row>
    <row r="54" spans="1:7" s="25" customFormat="1" ht="15" customHeight="1">
      <c r="A54" s="42"/>
      <c r="B54" s="41" t="s">
        <v>33</v>
      </c>
      <c r="C54" s="42"/>
      <c r="D54" s="42"/>
      <c r="E54" s="42"/>
      <c r="F54" s="42"/>
      <c r="G54" s="42"/>
    </row>
    <row r="55" spans="1:7" s="25" customFormat="1" ht="15" customHeight="1">
      <c r="A55" s="42"/>
      <c r="B55" s="41" t="s">
        <v>37</v>
      </c>
      <c r="C55" s="42"/>
      <c r="D55" s="42"/>
      <c r="E55" s="42"/>
      <c r="F55" s="42"/>
      <c r="G55" s="42"/>
    </row>
    <row r="56" spans="1:7" s="25" customFormat="1" ht="15" customHeight="1">
      <c r="A56" s="42"/>
      <c r="B56" s="41" t="s">
        <v>35</v>
      </c>
      <c r="C56" s="42"/>
      <c r="D56" s="42"/>
      <c r="E56" s="42"/>
      <c r="F56" s="42"/>
      <c r="G56" s="42"/>
    </row>
    <row r="57" spans="1:7" s="25" customFormat="1" ht="15" customHeight="1">
      <c r="A57" s="42"/>
      <c r="B57" s="59" t="s">
        <v>51</v>
      </c>
      <c r="C57" s="42"/>
      <c r="D57" s="42"/>
      <c r="E57" s="42"/>
      <c r="F57" s="42"/>
      <c r="G57" s="42"/>
    </row>
    <row r="58" spans="1:7" s="25" customFormat="1" ht="15" customHeight="1">
      <c r="A58" s="42"/>
      <c r="B58" s="78" t="s">
        <v>56</v>
      </c>
      <c r="C58" s="42"/>
      <c r="D58" s="42"/>
      <c r="E58" s="42"/>
      <c r="F58" s="42"/>
      <c r="G58" s="42"/>
    </row>
    <row r="59" spans="1:7" s="25" customFormat="1" ht="15" customHeight="1">
      <c r="A59" s="40" t="s">
        <v>90</v>
      </c>
      <c r="B59" s="40" t="s">
        <v>19</v>
      </c>
      <c r="C59" s="40"/>
      <c r="D59" s="40"/>
      <c r="E59" s="40"/>
      <c r="F59" s="40"/>
      <c r="G59" s="40"/>
    </row>
    <row r="60" spans="1:7" s="25" customFormat="1" ht="15" customHeight="1">
      <c r="A60" s="42" t="s">
        <v>91</v>
      </c>
      <c r="B60" s="42" t="s">
        <v>92</v>
      </c>
      <c r="C60" s="42"/>
      <c r="D60" s="42"/>
      <c r="E60" s="42"/>
      <c r="F60" s="42"/>
      <c r="G60" s="42"/>
    </row>
    <row r="61" spans="1:7" ht="13.5" customHeight="1">
      <c r="A61" s="18"/>
      <c r="B61" s="18"/>
      <c r="C61" s="19"/>
      <c r="D61" s="9"/>
    </row>
    <row r="62" spans="1:7">
      <c r="A62" s="18"/>
      <c r="B62" s="18"/>
      <c r="C62" s="18"/>
    </row>
    <row r="63" spans="1:7">
      <c r="A63" s="18"/>
      <c r="B63" s="18"/>
      <c r="C63" s="18"/>
    </row>
    <row r="64" spans="1:7">
      <c r="A64" s="18"/>
      <c r="B64" s="18"/>
      <c r="C64" s="18"/>
    </row>
    <row r="66" spans="1:1" hidden="1"/>
    <row r="67" spans="1:1" hidden="1">
      <c r="A67" s="10" t="s">
        <v>65</v>
      </c>
    </row>
    <row r="68" spans="1:1" hidden="1">
      <c r="A68" s="10" t="s">
        <v>66</v>
      </c>
    </row>
    <row r="69" spans="1:1" hidden="1">
      <c r="A69" s="10" t="s">
        <v>67</v>
      </c>
    </row>
    <row r="70" spans="1:1" hidden="1">
      <c r="A70" s="10" t="s">
        <v>68</v>
      </c>
    </row>
    <row r="71" spans="1:1" hidden="1">
      <c r="A71" s="10" t="s">
        <v>69</v>
      </c>
    </row>
    <row r="72" spans="1:1" hidden="1">
      <c r="A72" s="10" t="s">
        <v>99</v>
      </c>
    </row>
    <row r="73" spans="1:1" hidden="1">
      <c r="A73" s="10" t="s">
        <v>100</v>
      </c>
    </row>
    <row r="74" spans="1:1" hidden="1">
      <c r="A74" s="10"/>
    </row>
    <row r="75" spans="1:1" hidden="1">
      <c r="A75" s="23" t="s">
        <v>76</v>
      </c>
    </row>
    <row r="76" spans="1:1" hidden="1">
      <c r="A76" s="23" t="s">
        <v>78</v>
      </c>
    </row>
    <row r="77" spans="1:1" hidden="1">
      <c r="A77" s="23" t="s">
        <v>95</v>
      </c>
    </row>
    <row r="78" spans="1:1" hidden="1">
      <c r="A78" s="23" t="s">
        <v>80</v>
      </c>
    </row>
    <row r="79" spans="1:1" s="22" customFormat="1" ht="9.5" hidden="1">
      <c r="A79" s="23" t="s">
        <v>81</v>
      </c>
    </row>
    <row r="80" spans="1:1" s="23" customFormat="1" ht="9.5" hidden="1"/>
    <row r="81" s="23" customFormat="1" ht="9.5" hidden="1"/>
    <row r="82" s="23" customFormat="1" ht="9.5"/>
    <row r="83" s="23" customFormat="1" ht="9.5"/>
    <row r="84" s="23" customFormat="1" ht="9.5"/>
    <row r="85" s="23" customFormat="1" ht="9.5"/>
  </sheetData>
  <protectedRanges>
    <protectedRange sqref="A26:A31 B26:D26 A33" name="範囲1"/>
  </protectedRanges>
  <mergeCells count="15">
    <mergeCell ref="C4:G4"/>
    <mergeCell ref="G26:G34"/>
    <mergeCell ref="A35:A36"/>
    <mergeCell ref="B35:G36"/>
    <mergeCell ref="E26:E33"/>
    <mergeCell ref="F26:F33"/>
    <mergeCell ref="A18:G19"/>
    <mergeCell ref="F7:G7"/>
    <mergeCell ref="A23:A25"/>
    <mergeCell ref="B24:B25"/>
    <mergeCell ref="E24:E25"/>
    <mergeCell ref="F24:F25"/>
    <mergeCell ref="A20:F20"/>
    <mergeCell ref="C23:G23"/>
    <mergeCell ref="G24:G25"/>
  </mergeCells>
  <phoneticPr fontId="3"/>
  <conditionalFormatting sqref="F2">
    <cfRule type="containsText" dxfId="2" priority="1" operator="containsText" text="〇">
      <formula>NOT(ISERROR(SEARCH("〇",F2)))</formula>
    </cfRule>
  </conditionalFormatting>
  <dataValidations count="3">
    <dataValidation type="list" imeMode="hiragana" allowBlank="1" sqref="C23:G23" xr:uid="{98E53CE3-4C85-426E-BA2A-4A3F1A71B390}">
      <formula1>$A$67:$A$73</formula1>
    </dataValidation>
    <dataValidation type="list" allowBlank="1" showInputMessage="1" sqref="B4" xr:uid="{36E37658-F68D-4056-B717-4BBE75941800}">
      <formula1>$A$75:$A$79</formula1>
    </dataValidation>
    <dataValidation type="list" allowBlank="1" showErrorMessage="1" sqref="A32" xr:uid="{206280FF-9F0D-4FB8-8E03-A3F79673A09A}">
      <formula1>"一般管理費,　,"</formula1>
    </dataValidation>
  </dataValidations>
  <printOptions horizontalCentered="1" verticalCentered="1"/>
  <pageMargins left="0.70866141732283472" right="0.70866141732283472" top="0.55118110236220474" bottom="0.35433070866141736" header="0.31496062992125984" footer="0.31496062992125984"/>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6DE8-9AEC-4389-82C1-EAE835D9F00F}">
  <dimension ref="A1:P86"/>
  <sheetViews>
    <sheetView zoomScale="115" zoomScaleNormal="115" zoomScaleSheetLayoutView="80" workbookViewId="0">
      <selection activeCell="B5" sqref="B5"/>
    </sheetView>
  </sheetViews>
  <sheetFormatPr defaultColWidth="9.25" defaultRowHeight="12"/>
  <cols>
    <col min="1" max="1" width="21.375" style="2" customWidth="1"/>
    <col min="2" max="2" width="17.875" style="2" customWidth="1"/>
    <col min="3" max="3" width="20" style="2" customWidth="1"/>
    <col min="4" max="4" width="20.75" style="2" customWidth="1"/>
    <col min="5" max="6" width="17.875" style="2" customWidth="1"/>
    <col min="7" max="7" width="11.25" style="2" customWidth="1"/>
    <col min="8" max="8" width="1.375" style="2" customWidth="1"/>
    <col min="9" max="9" width="1.375" style="46" customWidth="1"/>
    <col min="10" max="10" width="21.375" style="2" customWidth="1"/>
    <col min="11" max="11" width="17.875" style="2" customWidth="1"/>
    <col min="12" max="12" width="20" style="2" customWidth="1"/>
    <col min="13" max="13" width="20.75" style="2" customWidth="1"/>
    <col min="14" max="15" width="17.875" style="2" customWidth="1"/>
    <col min="16" max="16" width="11.25" style="2" customWidth="1"/>
    <col min="17" max="16384" width="9.25" style="2"/>
  </cols>
  <sheetData>
    <row r="1" spans="1:16">
      <c r="A1" s="1" t="s">
        <v>61</v>
      </c>
      <c r="E1" s="83" t="s">
        <v>63</v>
      </c>
      <c r="F1" s="85">
        <v>12345678</v>
      </c>
      <c r="J1" s="1" t="s">
        <v>61</v>
      </c>
      <c r="N1" s="83" t="s">
        <v>63</v>
      </c>
      <c r="O1" s="85">
        <v>12345678</v>
      </c>
    </row>
    <row r="2" spans="1:16">
      <c r="A2" s="20"/>
      <c r="E2" s="83" t="s">
        <v>97</v>
      </c>
      <c r="F2" s="95" t="s">
        <v>98</v>
      </c>
      <c r="G2" s="26" t="s">
        <v>30</v>
      </c>
      <c r="J2" s="20"/>
      <c r="N2" s="83" t="s">
        <v>97</v>
      </c>
      <c r="O2" s="95" t="s">
        <v>98</v>
      </c>
      <c r="P2" s="26" t="s">
        <v>30</v>
      </c>
    </row>
    <row r="4" spans="1:16" ht="25.5" customHeight="1">
      <c r="A4" s="86"/>
      <c r="B4" s="93" t="s">
        <v>78</v>
      </c>
      <c r="C4" s="111" t="s">
        <v>64</v>
      </c>
      <c r="D4" s="111"/>
      <c r="E4" s="111"/>
      <c r="F4" s="111"/>
      <c r="G4" s="111"/>
      <c r="J4" s="86"/>
      <c r="K4" s="93" t="s">
        <v>95</v>
      </c>
      <c r="L4" s="111" t="s">
        <v>64</v>
      </c>
      <c r="M4" s="111"/>
      <c r="N4" s="111"/>
      <c r="O4" s="111"/>
      <c r="P4" s="111"/>
    </row>
    <row r="5" spans="1:16">
      <c r="A5" s="4"/>
      <c r="B5" s="4"/>
      <c r="C5" s="4"/>
      <c r="D5" s="4"/>
      <c r="E5" s="4"/>
      <c r="F5" s="4"/>
      <c r="J5" s="4"/>
      <c r="K5" s="4"/>
      <c r="L5" s="4"/>
      <c r="M5" s="4"/>
      <c r="N5" s="4"/>
      <c r="O5" s="4"/>
    </row>
    <row r="7" spans="1:16">
      <c r="F7" s="151">
        <v>44753</v>
      </c>
      <c r="G7" s="151"/>
      <c r="O7" s="151">
        <v>44938</v>
      </c>
      <c r="P7" s="151"/>
    </row>
    <row r="8" spans="1:16">
      <c r="F8" s="5"/>
      <c r="O8" s="5"/>
    </row>
    <row r="9" spans="1:16" ht="15" customHeight="1"/>
    <row r="10" spans="1:16" ht="15" customHeight="1">
      <c r="A10" s="2" t="s">
        <v>3</v>
      </c>
      <c r="J10" s="2" t="s">
        <v>3</v>
      </c>
    </row>
    <row r="11" spans="1:16" ht="15" customHeight="1">
      <c r="A11" s="2" t="s">
        <v>4</v>
      </c>
      <c r="J11" s="2" t="s">
        <v>4</v>
      </c>
    </row>
    <row r="12" spans="1:16" ht="15" customHeight="1"/>
    <row r="13" spans="1:16" ht="15" customHeight="1">
      <c r="C13" s="5" t="s">
        <v>7</v>
      </c>
      <c r="D13" s="61" t="s">
        <v>21</v>
      </c>
      <c r="L13" s="5" t="s">
        <v>7</v>
      </c>
      <c r="M13" s="61" t="s">
        <v>21</v>
      </c>
    </row>
    <row r="14" spans="1:16" ht="15" customHeight="1">
      <c r="C14" s="5" t="s">
        <v>5</v>
      </c>
      <c r="D14" s="61" t="s">
        <v>22</v>
      </c>
      <c r="L14" s="5" t="s">
        <v>5</v>
      </c>
      <c r="M14" s="61" t="s">
        <v>22</v>
      </c>
    </row>
    <row r="15" spans="1:16" ht="15" customHeight="1">
      <c r="C15" s="5" t="s">
        <v>8</v>
      </c>
      <c r="D15" s="61" t="s">
        <v>23</v>
      </c>
      <c r="E15" s="6"/>
      <c r="L15" s="5" t="s">
        <v>8</v>
      </c>
      <c r="M15" s="61" t="s">
        <v>23</v>
      </c>
      <c r="N15" s="6"/>
    </row>
    <row r="16" spans="1:16" ht="15" customHeight="1">
      <c r="C16" s="5" t="s">
        <v>107</v>
      </c>
      <c r="D16" s="61" t="s">
        <v>24</v>
      </c>
      <c r="E16" s="61" t="s">
        <v>25</v>
      </c>
      <c r="F16" s="66"/>
      <c r="L16" s="5" t="s">
        <v>107</v>
      </c>
      <c r="M16" s="61" t="s">
        <v>24</v>
      </c>
      <c r="N16" s="61" t="s">
        <v>25</v>
      </c>
      <c r="O16" s="66"/>
    </row>
    <row r="17" spans="1:16" ht="15" customHeight="1">
      <c r="C17" s="5"/>
      <c r="L17" s="5"/>
    </row>
    <row r="18" spans="1:16" ht="15" customHeight="1"/>
    <row r="19" spans="1:16" ht="18.75" customHeight="1">
      <c r="A19" s="127" t="s">
        <v>52</v>
      </c>
      <c r="B19" s="127"/>
      <c r="C19" s="127"/>
      <c r="D19" s="127"/>
      <c r="E19" s="127"/>
      <c r="F19" s="127"/>
      <c r="G19" s="127"/>
      <c r="J19" s="127" t="s">
        <v>55</v>
      </c>
      <c r="K19" s="127"/>
      <c r="L19" s="127"/>
      <c r="M19" s="127"/>
      <c r="N19" s="127"/>
      <c r="O19" s="127"/>
      <c r="P19" s="127"/>
    </row>
    <row r="20" spans="1:16" ht="18.75" customHeight="1">
      <c r="A20" s="127"/>
      <c r="B20" s="127"/>
      <c r="C20" s="127"/>
      <c r="D20" s="127"/>
      <c r="E20" s="127"/>
      <c r="F20" s="127"/>
      <c r="G20" s="127"/>
      <c r="J20" s="127"/>
      <c r="K20" s="127"/>
      <c r="L20" s="127"/>
      <c r="M20" s="127"/>
      <c r="N20" s="127"/>
      <c r="O20" s="127"/>
      <c r="P20" s="127"/>
    </row>
    <row r="21" spans="1:16" ht="19.5" customHeight="1">
      <c r="A21" s="162" t="str">
        <f>"金"&amp;TEXT(F35,"#,##0")&amp;"円を概算払いにより交付されたく請求いたします。"</f>
        <v>金2,900,000円を概算払いにより交付されたく請求いたします。</v>
      </c>
      <c r="B21" s="162"/>
      <c r="C21" s="162"/>
      <c r="D21" s="162"/>
      <c r="E21" s="162"/>
      <c r="F21" s="162"/>
      <c r="J21" s="162" t="str">
        <f>"金"&amp;TEXT(O35,"#,##0")&amp;"円を概算払いにより交付されたく請求いたします。"</f>
        <v>金3,600,000円を概算払いにより交付されたく請求いたします。</v>
      </c>
      <c r="K21" s="162"/>
      <c r="L21" s="162"/>
      <c r="M21" s="162"/>
      <c r="N21" s="162"/>
      <c r="O21" s="162"/>
    </row>
    <row r="23" spans="1:16">
      <c r="G23" s="5" t="s">
        <v>0</v>
      </c>
      <c r="P23" s="5" t="s">
        <v>0</v>
      </c>
    </row>
    <row r="24" spans="1:16" ht="29.25" customHeight="1">
      <c r="A24" s="152" t="s">
        <v>15</v>
      </c>
      <c r="B24" s="35" t="s">
        <v>14</v>
      </c>
      <c r="C24" s="163" t="s">
        <v>16</v>
      </c>
      <c r="D24" s="163"/>
      <c r="E24" s="163"/>
      <c r="F24" s="163"/>
      <c r="G24" s="164"/>
      <c r="J24" s="152" t="s">
        <v>15</v>
      </c>
      <c r="K24" s="58" t="s">
        <v>14</v>
      </c>
      <c r="L24" s="164" t="s">
        <v>16</v>
      </c>
      <c r="M24" s="164"/>
      <c r="N24" s="164"/>
      <c r="O24" s="164"/>
      <c r="P24" s="164"/>
    </row>
    <row r="25" spans="1:16" ht="21" customHeight="1">
      <c r="A25" s="152"/>
      <c r="B25" s="131" t="s">
        <v>9</v>
      </c>
      <c r="C25" s="57" t="s">
        <v>12</v>
      </c>
      <c r="D25" s="57" t="s">
        <v>13</v>
      </c>
      <c r="E25" s="131" t="s">
        <v>10</v>
      </c>
      <c r="F25" s="165" t="s">
        <v>11</v>
      </c>
      <c r="G25" s="134" t="s">
        <v>20</v>
      </c>
      <c r="J25" s="152"/>
      <c r="K25" s="131" t="s">
        <v>9</v>
      </c>
      <c r="L25" s="57" t="s">
        <v>12</v>
      </c>
      <c r="M25" s="57" t="s">
        <v>13</v>
      </c>
      <c r="N25" s="131" t="s">
        <v>10</v>
      </c>
      <c r="O25" s="131" t="s">
        <v>11</v>
      </c>
      <c r="P25" s="134" t="s">
        <v>20</v>
      </c>
    </row>
    <row r="26" spans="1:16" ht="32.25" customHeight="1">
      <c r="A26" s="152"/>
      <c r="B26" s="132"/>
      <c r="C26" s="14" t="s">
        <v>88</v>
      </c>
      <c r="D26" s="14" t="s">
        <v>89</v>
      </c>
      <c r="E26" s="133"/>
      <c r="F26" s="166"/>
      <c r="G26" s="129"/>
      <c r="J26" s="152"/>
      <c r="K26" s="133"/>
      <c r="L26" s="14" t="s">
        <v>93</v>
      </c>
      <c r="M26" s="14" t="s">
        <v>94</v>
      </c>
      <c r="N26" s="133"/>
      <c r="O26" s="133"/>
      <c r="P26" s="129"/>
    </row>
    <row r="27" spans="1:16" ht="18.75" customHeight="1">
      <c r="A27" s="27" t="str">
        <f>IF(OR($C$24="イノベーション創出強化研究推進事業",$C$24="ムーンショット型農林水産研究開発事業",$C$24="（SIP）戦略的イノベーション創造プログラム（スマートバイオ産業・農業基盤技術）"),"直接経費","直接経費")</f>
        <v>直接経費</v>
      </c>
      <c r="B27" s="63">
        <f>SUBTOTAL(9,B28:B31)</f>
        <v>5000000</v>
      </c>
      <c r="C27" s="63">
        <f t="shared" ref="C27:D27" si="0">SUBTOTAL(9,C28:C31)</f>
        <v>900000</v>
      </c>
      <c r="D27" s="63">
        <f t="shared" si="0"/>
        <v>1500000</v>
      </c>
      <c r="E27" s="167"/>
      <c r="F27" s="170"/>
      <c r="G27" s="173">
        <f>F35/B35</f>
        <v>0.44615384615384618</v>
      </c>
      <c r="J27" s="27" t="str">
        <f>IF(OR($C$24="イノベーション創出強化研究推進事業",$C$24="ムーンショット型農林水産研究開発事業",$C$24="（SIP）戦略的イノベーション創造プログラム（スマートバイオ産業・農業基盤技術）"),"直接経費","直接経費")</f>
        <v>直接経費</v>
      </c>
      <c r="K27" s="67">
        <f>SUBTOTAL(9,K28:K31)</f>
        <v>5000000</v>
      </c>
      <c r="L27" s="67">
        <f t="shared" ref="L27:M27" si="1">SUBTOTAL(9,L28:L31)</f>
        <v>2750000</v>
      </c>
      <c r="M27" s="67">
        <f t="shared" si="1"/>
        <v>2250000</v>
      </c>
      <c r="N27" s="168"/>
      <c r="O27" s="168"/>
      <c r="P27" s="174">
        <f>O35/K35</f>
        <v>0.55384615384615388</v>
      </c>
    </row>
    <row r="28" spans="1:16" ht="18.75" customHeight="1">
      <c r="A28" s="28" t="str">
        <f>IF(OR($C$24="イノベーション創出強化研究推進事業",$C$24="ムーンショット型農林水産研究開発事業",$C$24="（SIP）戦略的イノベーション創造プログラム（スマートバイオ産業・農業基盤技術）"),"物品費","人件費")</f>
        <v>物品費</v>
      </c>
      <c r="B28" s="67">
        <v>1000000</v>
      </c>
      <c r="C28" s="67">
        <v>300000</v>
      </c>
      <c r="D28" s="67">
        <v>200000</v>
      </c>
      <c r="E28" s="168"/>
      <c r="F28" s="171"/>
      <c r="G28" s="174"/>
      <c r="J28" s="28" t="str">
        <f>IF(OR($C$24="イノベーション創出強化研究推進事業",$C$24="ムーンショット型農林水産研究開発事業",$C$24="（SIP）戦略的イノベーション創造プログラム（スマートバイオ産業・農業基盤技術）"),"物品費","人件費")</f>
        <v>物品費</v>
      </c>
      <c r="K28" s="67">
        <v>1000000</v>
      </c>
      <c r="L28" s="67">
        <f>C28+D28+100000</f>
        <v>600000</v>
      </c>
      <c r="M28" s="67">
        <f>K28-L28</f>
        <v>400000</v>
      </c>
      <c r="N28" s="168"/>
      <c r="O28" s="168"/>
      <c r="P28" s="174"/>
    </row>
    <row r="29" spans="1:16" ht="18.75" customHeight="1">
      <c r="A29" s="28" t="str">
        <f>IF(OR($C$24="イノベーション創出強化研究推進事業",$C$24="ムーンショット型農林水産研究開発事業",$C$24="（SIP）戦略的イノベーション創造プログラム（スマートバイオ産業・農業基盤技術）"),"人件費･謝金","謝金")</f>
        <v>人件費･謝金</v>
      </c>
      <c r="B29" s="67">
        <v>2000000</v>
      </c>
      <c r="C29" s="67">
        <v>500000</v>
      </c>
      <c r="D29" s="67">
        <v>500000</v>
      </c>
      <c r="E29" s="168"/>
      <c r="F29" s="171"/>
      <c r="G29" s="174"/>
      <c r="J29" s="28" t="str">
        <f>IF(OR($C$24="イノベーション創出強化研究推進事業",$C$24="ムーンショット型農林水産研究開発事業",$C$24="（SIP）戦略的イノベーション創造プログラム（スマートバイオ産業・農業基盤技術）"),"人件費･謝金","謝金")</f>
        <v>人件費･謝金</v>
      </c>
      <c r="K29" s="67">
        <v>2000000</v>
      </c>
      <c r="L29" s="67">
        <f>C29+D29+50000</f>
        <v>1050000</v>
      </c>
      <c r="M29" s="67">
        <f t="shared" ref="M29:M32" si="2">K29-L29</f>
        <v>950000</v>
      </c>
      <c r="N29" s="168"/>
      <c r="O29" s="168"/>
      <c r="P29" s="174"/>
    </row>
    <row r="30" spans="1:16" ht="18.75" customHeight="1">
      <c r="A30" s="28" t="str">
        <f>IF(OR($C$24="イノベーション創出強化研究推進事業",$C$24="ムーンショット型農林水産研究開発事業",$C$24="（SIP）戦略的イノベーション創造プログラム（スマートバイオ産業・農業基盤技術）"),"旅費","旅費")</f>
        <v>旅費</v>
      </c>
      <c r="B30" s="67">
        <v>1000000</v>
      </c>
      <c r="C30" s="67">
        <v>100000</v>
      </c>
      <c r="D30" s="67">
        <v>300000</v>
      </c>
      <c r="E30" s="168"/>
      <c r="F30" s="171"/>
      <c r="G30" s="174"/>
      <c r="J30" s="28" t="str">
        <f>IF(OR($C$24="イノベーション創出強化研究推進事業",$C$24="ムーンショット型農林水産研究開発事業",$C$24="（SIP）戦略的イノベーション創造プログラム（スマートバイオ産業・農業基盤技術）"),"旅費","旅費")</f>
        <v>旅費</v>
      </c>
      <c r="K30" s="67">
        <v>1000000</v>
      </c>
      <c r="L30" s="67">
        <f t="shared" ref="L30" si="3">C30+D30</f>
        <v>400000</v>
      </c>
      <c r="M30" s="67">
        <f t="shared" si="2"/>
        <v>600000</v>
      </c>
      <c r="N30" s="168"/>
      <c r="O30" s="168"/>
      <c r="P30" s="174"/>
    </row>
    <row r="31" spans="1:16" ht="18.75" customHeight="1">
      <c r="A31" s="28" t="str">
        <f>IF(OR($C$24="イノベーション創出強化研究推進事業",$C$24="ムーンショット型農林水産研究開発事業",$C$24="（SIP）戦略的イノベーション創造プログラム（スマートバイオ産業・農業基盤技術）"),"その他","試験研究費")</f>
        <v>その他</v>
      </c>
      <c r="B31" s="67">
        <v>1000000</v>
      </c>
      <c r="C31" s="67">
        <v>0</v>
      </c>
      <c r="D31" s="67">
        <v>500000</v>
      </c>
      <c r="E31" s="168"/>
      <c r="F31" s="171"/>
      <c r="G31" s="174"/>
      <c r="J31" s="28" t="str">
        <f>IF(OR($C$24="イノベーション創出強化研究推進事業",$C$24="ムーンショット型農林水産研究開発事業",$C$24="（SIP）戦略的イノベーション創造プログラム（スマートバイオ産業・農業基盤技術）"),"その他","試験研究費")</f>
        <v>その他</v>
      </c>
      <c r="K31" s="67">
        <v>1000000</v>
      </c>
      <c r="L31" s="67">
        <f>C31+D31+200000</f>
        <v>700000</v>
      </c>
      <c r="M31" s="67">
        <f t="shared" si="2"/>
        <v>300000</v>
      </c>
      <c r="N31" s="168"/>
      <c r="O31" s="168"/>
      <c r="P31" s="174"/>
    </row>
    <row r="32" spans="1:16" ht="18.75" customHeight="1">
      <c r="A32" s="29" t="str">
        <f>IF(OR($C$24="イノベーション創出強化研究推進事業",$C$24="ムーンショット型農林水産研究開発事業",$C$24="（SIP）戦略的イノベーション創造プログラム（スマートバイオ産業・農業基盤技術）"),"間接経費","間接的経費")</f>
        <v>間接経費</v>
      </c>
      <c r="B32" s="67">
        <v>1500000</v>
      </c>
      <c r="C32" s="67">
        <v>200000</v>
      </c>
      <c r="D32" s="67">
        <v>300000</v>
      </c>
      <c r="E32" s="168"/>
      <c r="F32" s="171"/>
      <c r="G32" s="174"/>
      <c r="J32" s="29" t="str">
        <f>IF(OR($C$24="イノベーション創出強化研究推進事業",$C$24="ムーンショット型農林水産研究開発事業",$C$24="（SIP）戦略的イノベーション創造プログラム（スマートバイオ産業・農業基盤技術）"),"間接経費","間接的経費")</f>
        <v>間接経費</v>
      </c>
      <c r="K32" s="67">
        <v>1500000</v>
      </c>
      <c r="L32" s="67">
        <f>C32+D32+50000</f>
        <v>550000</v>
      </c>
      <c r="M32" s="67">
        <f t="shared" si="2"/>
        <v>950000</v>
      </c>
      <c r="N32" s="168"/>
      <c r="O32" s="168"/>
      <c r="P32" s="174"/>
    </row>
    <row r="33" spans="1:16" ht="18.75" customHeight="1">
      <c r="A33" s="29" t="str">
        <f>IF(OR($C$24="イノベーション創出強化研究推進事業",$C$24="ムーンショット型農林水産研究開発事業",$C$24="（SIP）戦略的イノベーション創造プログラム（スマートバイオ産業・農業基盤技術）"),"","消費税等相当額")</f>
        <v/>
      </c>
      <c r="B33" s="67"/>
      <c r="C33" s="67"/>
      <c r="D33" s="67"/>
      <c r="E33" s="168"/>
      <c r="F33" s="171"/>
      <c r="G33" s="174"/>
      <c r="J33" s="29" t="str">
        <f>IF(OR($C$24="イノベーション創出強化研究推進事業",$C$24="ムーンショット型農林水産研究開発事業",$C$24="（SIP）戦略的イノベーション創造プログラム（スマートバイオ産業・農業基盤技術）"),"","消費税等相当額")</f>
        <v/>
      </c>
      <c r="K33" s="67"/>
      <c r="L33" s="67"/>
      <c r="M33" s="67"/>
      <c r="N33" s="168"/>
      <c r="O33" s="168"/>
      <c r="P33" s="174"/>
    </row>
    <row r="34" spans="1:16" ht="18.75" customHeight="1">
      <c r="A34" s="30"/>
      <c r="B34" s="68"/>
      <c r="C34" s="68"/>
      <c r="D34" s="68"/>
      <c r="E34" s="169"/>
      <c r="F34" s="172"/>
      <c r="G34" s="174"/>
      <c r="J34" s="30"/>
      <c r="K34" s="68"/>
      <c r="L34" s="68"/>
      <c r="M34" s="68"/>
      <c r="N34" s="169"/>
      <c r="O34" s="169"/>
      <c r="P34" s="174"/>
    </row>
    <row r="35" spans="1:16" ht="25.5" customHeight="1">
      <c r="A35" s="31" t="s">
        <v>1</v>
      </c>
      <c r="B35" s="69">
        <f>SUBTOTAL(9,B27:B34)</f>
        <v>6500000</v>
      </c>
      <c r="C35" s="69">
        <f>SUBTOTAL(9,C27:C34)</f>
        <v>1100000</v>
      </c>
      <c r="D35" s="69">
        <f>SUBTOTAL(9,D27:D34)</f>
        <v>1800000</v>
      </c>
      <c r="E35" s="69">
        <v>0</v>
      </c>
      <c r="F35" s="70">
        <f>(C35+D35)-E35</f>
        <v>2900000</v>
      </c>
      <c r="G35" s="175"/>
      <c r="J35" s="31" t="s">
        <v>1</v>
      </c>
      <c r="K35" s="69">
        <f>SUBTOTAL(9,K27:K34)</f>
        <v>6500000</v>
      </c>
      <c r="L35" s="69">
        <f>SUBTOTAL(9,L27:L34)</f>
        <v>3300000</v>
      </c>
      <c r="M35" s="69">
        <f>SUBTOTAL(9,M27:M34)</f>
        <v>3200000</v>
      </c>
      <c r="N35" s="69">
        <f>F35</f>
        <v>2900000</v>
      </c>
      <c r="O35" s="71">
        <f>(L35+M35)-N35</f>
        <v>3600000</v>
      </c>
      <c r="P35" s="175"/>
    </row>
    <row r="36" spans="1:16" ht="25.5" customHeight="1">
      <c r="A36" s="103" t="s">
        <v>18</v>
      </c>
      <c r="B36" s="176" t="s">
        <v>26</v>
      </c>
      <c r="C36" s="177"/>
      <c r="D36" s="177"/>
      <c r="E36" s="177"/>
      <c r="F36" s="177"/>
      <c r="G36" s="178"/>
      <c r="J36" s="103" t="s">
        <v>18</v>
      </c>
      <c r="K36" s="176" t="s">
        <v>26</v>
      </c>
      <c r="L36" s="177"/>
      <c r="M36" s="177"/>
      <c r="N36" s="177"/>
      <c r="O36" s="177"/>
      <c r="P36" s="182"/>
    </row>
    <row r="37" spans="1:16" ht="25.5" customHeight="1">
      <c r="A37" s="138"/>
      <c r="B37" s="179"/>
      <c r="C37" s="180"/>
      <c r="D37" s="180"/>
      <c r="E37" s="180"/>
      <c r="F37" s="180"/>
      <c r="G37" s="181"/>
      <c r="J37" s="138"/>
      <c r="K37" s="179"/>
      <c r="L37" s="180"/>
      <c r="M37" s="180"/>
      <c r="N37" s="180"/>
      <c r="O37" s="180"/>
      <c r="P37" s="181"/>
    </row>
    <row r="38" spans="1:16" ht="16.5" customHeight="1">
      <c r="A38" s="4"/>
      <c r="B38" s="49"/>
      <c r="C38" s="49"/>
      <c r="D38" s="49"/>
      <c r="E38" s="49"/>
      <c r="F38" s="49"/>
      <c r="G38" s="49"/>
      <c r="J38" s="4"/>
      <c r="K38" s="49"/>
      <c r="L38" s="49"/>
      <c r="M38" s="49"/>
      <c r="N38" s="49"/>
      <c r="O38" s="49"/>
      <c r="P38" s="49"/>
    </row>
    <row r="39" spans="1:16" hidden="1">
      <c r="A39" s="10" t="s">
        <v>17</v>
      </c>
      <c r="J39" s="10" t="s">
        <v>17</v>
      </c>
    </row>
    <row r="40" spans="1:16" ht="26.25" customHeight="1" thickBot="1">
      <c r="A40" s="1" t="s">
        <v>110</v>
      </c>
      <c r="B40" s="24"/>
      <c r="C40" s="24"/>
      <c r="D40" s="24"/>
      <c r="E40" s="24"/>
      <c r="F40" s="24"/>
      <c r="G40" s="24"/>
      <c r="I40" s="2"/>
      <c r="J40" s="1" t="s">
        <v>110</v>
      </c>
      <c r="K40" s="24"/>
      <c r="L40" s="24"/>
      <c r="M40" s="24"/>
      <c r="N40" s="24"/>
      <c r="O40" s="24"/>
      <c r="P40" s="24"/>
    </row>
    <row r="41" spans="1:16" ht="26.25" customHeight="1" thickTop="1" thickBot="1">
      <c r="A41" s="103" t="s">
        <v>111</v>
      </c>
      <c r="B41" s="105" t="s">
        <v>129</v>
      </c>
      <c r="C41" s="106"/>
      <c r="D41" s="97" t="s">
        <v>112</v>
      </c>
      <c r="E41" s="98" t="s">
        <v>114</v>
      </c>
      <c r="F41" s="99">
        <v>1234</v>
      </c>
      <c r="G41" s="24"/>
      <c r="I41" s="2"/>
      <c r="J41" s="103" t="s">
        <v>111</v>
      </c>
      <c r="K41" s="105" t="s">
        <v>129</v>
      </c>
      <c r="L41" s="106"/>
      <c r="M41" s="97" t="s">
        <v>112</v>
      </c>
      <c r="N41" s="98" t="s">
        <v>114</v>
      </c>
      <c r="O41" s="99">
        <v>1234</v>
      </c>
      <c r="P41" s="24"/>
    </row>
    <row r="42" spans="1:16" ht="26.25" customHeight="1" thickTop="1" thickBot="1">
      <c r="A42" s="104"/>
      <c r="B42" s="105" t="s">
        <v>130</v>
      </c>
      <c r="C42" s="106"/>
      <c r="D42" s="97" t="s">
        <v>113</v>
      </c>
      <c r="E42" s="98" t="s">
        <v>115</v>
      </c>
      <c r="F42" s="99">
        <v>123</v>
      </c>
      <c r="G42" s="24"/>
      <c r="I42" s="2"/>
      <c r="J42" s="104"/>
      <c r="K42" s="105" t="s">
        <v>130</v>
      </c>
      <c r="L42" s="106"/>
      <c r="M42" s="97" t="s">
        <v>113</v>
      </c>
      <c r="N42" s="98" t="s">
        <v>115</v>
      </c>
      <c r="O42" s="99">
        <v>123</v>
      </c>
      <c r="P42" s="24"/>
    </row>
    <row r="43" spans="1:16" ht="26.25" customHeight="1" thickTop="1" thickBot="1">
      <c r="A43" s="31" t="s">
        <v>116</v>
      </c>
      <c r="B43" s="107" t="s">
        <v>131</v>
      </c>
      <c r="C43" s="108"/>
      <c r="D43" s="108"/>
      <c r="E43" s="108"/>
      <c r="F43" s="108"/>
      <c r="G43" s="24"/>
      <c r="I43" s="2"/>
      <c r="J43" s="31" t="s">
        <v>116</v>
      </c>
      <c r="K43" s="107" t="s">
        <v>131</v>
      </c>
      <c r="L43" s="108"/>
      <c r="M43" s="108"/>
      <c r="N43" s="108"/>
      <c r="O43" s="108"/>
      <c r="P43" s="24"/>
    </row>
    <row r="44" spans="1:16" ht="26.25" customHeight="1" thickTop="1" thickBot="1">
      <c r="A44" s="31" t="s">
        <v>117</v>
      </c>
      <c r="B44" s="107" t="s">
        <v>118</v>
      </c>
      <c r="C44" s="108"/>
      <c r="D44" s="108"/>
      <c r="E44" s="108"/>
      <c r="F44" s="108"/>
      <c r="G44" s="24"/>
      <c r="I44" s="2"/>
      <c r="J44" s="31" t="s">
        <v>117</v>
      </c>
      <c r="K44" s="107" t="s">
        <v>118</v>
      </c>
      <c r="L44" s="108"/>
      <c r="M44" s="108"/>
      <c r="N44" s="108"/>
      <c r="O44" s="108"/>
      <c r="P44" s="24"/>
    </row>
    <row r="45" spans="1:16" ht="26.25" customHeight="1" thickTop="1" thickBot="1">
      <c r="A45" s="100" t="s">
        <v>127</v>
      </c>
      <c r="B45" s="109" t="s">
        <v>123</v>
      </c>
      <c r="C45" s="110"/>
      <c r="D45" s="24"/>
      <c r="E45" s="24"/>
      <c r="F45" s="24"/>
      <c r="G45" s="24"/>
      <c r="I45" s="2"/>
      <c r="J45" s="100" t="s">
        <v>127</v>
      </c>
      <c r="K45" s="109" t="s">
        <v>123</v>
      </c>
      <c r="L45" s="110"/>
      <c r="M45" s="24"/>
      <c r="N45" s="24"/>
      <c r="O45" s="24"/>
      <c r="P45" s="24"/>
    </row>
    <row r="46" spans="1:16" ht="26.25" customHeight="1" thickTop="1" thickBot="1">
      <c r="A46" s="100" t="s">
        <v>128</v>
      </c>
      <c r="B46" s="101" t="s">
        <v>132</v>
      </c>
      <c r="C46" s="102"/>
      <c r="D46" s="24"/>
      <c r="E46" s="24"/>
      <c r="F46" s="24"/>
      <c r="G46" s="24"/>
      <c r="I46" s="2"/>
      <c r="J46" s="100" t="s">
        <v>128</v>
      </c>
      <c r="K46" s="101" t="s">
        <v>132</v>
      </c>
      <c r="L46" s="102"/>
      <c r="M46" s="24"/>
      <c r="N46" s="24"/>
      <c r="O46" s="24"/>
      <c r="P46" s="24"/>
    </row>
    <row r="47" spans="1:16" ht="12.75" customHeight="1" thickTop="1">
      <c r="A47" s="4"/>
      <c r="B47" s="24"/>
      <c r="C47" s="24"/>
      <c r="D47" s="24"/>
      <c r="E47" s="24"/>
      <c r="F47" s="24"/>
      <c r="G47" s="24"/>
      <c r="I47" s="2"/>
      <c r="J47" s="4"/>
      <c r="K47" s="24"/>
      <c r="L47" s="24"/>
      <c r="M47" s="24"/>
      <c r="N47" s="24"/>
      <c r="O47" s="24"/>
      <c r="P47" s="24"/>
    </row>
    <row r="48" spans="1:16" ht="12.75" customHeight="1">
      <c r="A48" s="1" t="s">
        <v>121</v>
      </c>
      <c r="B48" s="24"/>
      <c r="C48" s="24"/>
      <c r="D48" s="24"/>
      <c r="E48" s="24"/>
      <c r="F48" s="24"/>
      <c r="G48" s="24"/>
      <c r="I48" s="2"/>
      <c r="J48" s="1" t="s">
        <v>121</v>
      </c>
      <c r="K48" s="24"/>
      <c r="L48" s="24"/>
      <c r="M48" s="24"/>
      <c r="N48" s="24"/>
      <c r="O48" s="24"/>
      <c r="P48" s="24"/>
    </row>
    <row r="49" spans="1:16" ht="12.75" customHeight="1">
      <c r="A49" s="1" t="s">
        <v>122</v>
      </c>
      <c r="B49" s="24"/>
      <c r="C49" s="24"/>
      <c r="D49" s="24"/>
      <c r="E49" s="24"/>
      <c r="F49" s="24"/>
      <c r="G49" s="24"/>
      <c r="I49" s="2"/>
      <c r="J49" s="1" t="s">
        <v>122</v>
      </c>
      <c r="K49" s="24"/>
      <c r="L49" s="24"/>
      <c r="M49" s="24"/>
      <c r="N49" s="24"/>
      <c r="O49" s="24"/>
      <c r="P49" s="24"/>
    </row>
    <row r="50" spans="1:16" s="22" customFormat="1" ht="9.5">
      <c r="I50" s="47"/>
    </row>
    <row r="51" spans="1:16" s="45" customFormat="1" ht="12.5">
      <c r="I51" s="48"/>
    </row>
    <row r="52" spans="1:16" s="45" customFormat="1" ht="12.5">
      <c r="I52" s="48"/>
    </row>
    <row r="53" spans="1:16" s="45" customFormat="1" ht="12.5">
      <c r="B53" s="45" t="s">
        <v>38</v>
      </c>
      <c r="I53" s="48"/>
    </row>
    <row r="54" spans="1:16" s="45" customFormat="1" ht="12.5">
      <c r="B54" s="50" t="s">
        <v>39</v>
      </c>
      <c r="C54" s="50" t="s">
        <v>40</v>
      </c>
      <c r="D54" s="50" t="s">
        <v>41</v>
      </c>
      <c r="E54" s="50" t="s">
        <v>42</v>
      </c>
      <c r="I54" s="48"/>
    </row>
    <row r="55" spans="1:16" s="45" customFormat="1" ht="12.5">
      <c r="B55" s="51">
        <v>0</v>
      </c>
      <c r="C55" s="51">
        <v>0.5</v>
      </c>
      <c r="D55" s="51">
        <v>0</v>
      </c>
      <c r="E55" s="51">
        <v>0.5</v>
      </c>
      <c r="I55" s="48"/>
    </row>
    <row r="56" spans="1:16" s="45" customFormat="1" ht="12.5">
      <c r="B56" s="52" t="s">
        <v>43</v>
      </c>
      <c r="C56" s="52" t="s">
        <v>43</v>
      </c>
      <c r="D56" s="52" t="s">
        <v>43</v>
      </c>
      <c r="E56" s="52" t="s">
        <v>43</v>
      </c>
      <c r="I56" s="48"/>
    </row>
    <row r="57" spans="1:16" s="45" customFormat="1" ht="12.5">
      <c r="B57" s="53">
        <f>$B$35*B55</f>
        <v>0</v>
      </c>
      <c r="C57" s="53">
        <f>$B$35*C55</f>
        <v>3250000</v>
      </c>
      <c r="D57" s="53">
        <f>$B$35*D55</f>
        <v>0</v>
      </c>
      <c r="E57" s="53">
        <f>$B$35*E55</f>
        <v>3250000</v>
      </c>
      <c r="I57" s="48"/>
    </row>
    <row r="58" spans="1:16" s="45" customFormat="1" ht="12.5">
      <c r="I58" s="48"/>
    </row>
    <row r="59" spans="1:16" s="45" customFormat="1" ht="12.5">
      <c r="B59" s="45" t="s">
        <v>44</v>
      </c>
      <c r="C59" s="45" t="s">
        <v>46</v>
      </c>
      <c r="I59" s="48"/>
    </row>
    <row r="60" spans="1:16" s="45" customFormat="1" ht="12.5">
      <c r="B60" s="54" t="s">
        <v>45</v>
      </c>
      <c r="C60" s="55" t="s">
        <v>48</v>
      </c>
      <c r="D60" s="54"/>
      <c r="E60" s="54"/>
      <c r="F60" s="54"/>
      <c r="I60" s="48"/>
    </row>
    <row r="61" spans="1:16" s="45" customFormat="1" ht="12.5">
      <c r="C61" s="56" t="s">
        <v>47</v>
      </c>
      <c r="I61" s="48"/>
    </row>
    <row r="62" spans="1:16" s="45" customFormat="1" ht="12.5">
      <c r="I62" s="48"/>
    </row>
    <row r="63" spans="1:16" s="45" customFormat="1" ht="12.5">
      <c r="C63" s="56"/>
      <c r="I63" s="48"/>
    </row>
    <row r="64" spans="1:16" s="45" customFormat="1" ht="12.5">
      <c r="I64" s="48"/>
    </row>
    <row r="65" spans="9:9" s="45" customFormat="1" ht="12.5">
      <c r="I65" s="48"/>
    </row>
    <row r="66" spans="9:9" s="45" customFormat="1" ht="12.5">
      <c r="I66" s="48"/>
    </row>
    <row r="67" spans="9:9" s="45" customFormat="1" ht="12.5">
      <c r="I67" s="48"/>
    </row>
    <row r="68" spans="9:9" s="45" customFormat="1" ht="12.5">
      <c r="I68" s="48"/>
    </row>
    <row r="69" spans="9:9" s="45" customFormat="1" ht="12.5">
      <c r="I69" s="48"/>
    </row>
    <row r="70" spans="9:9" s="45" customFormat="1" ht="12.5">
      <c r="I70" s="48"/>
    </row>
    <row r="71" spans="9:9" s="45" customFormat="1" ht="12.5">
      <c r="I71" s="48"/>
    </row>
    <row r="72" spans="9:9" s="45" customFormat="1" ht="12.5">
      <c r="I72" s="48"/>
    </row>
    <row r="73" spans="9:9" s="45" customFormat="1" ht="12.5">
      <c r="I73" s="48"/>
    </row>
    <row r="74" spans="9:9" s="45" customFormat="1" ht="12.5">
      <c r="I74" s="48"/>
    </row>
    <row r="75" spans="9:9" s="45" customFormat="1" ht="12.5">
      <c r="I75" s="48"/>
    </row>
    <row r="76" spans="9:9" s="45" customFormat="1" ht="12.5">
      <c r="I76" s="48"/>
    </row>
    <row r="77" spans="9:9" s="45" customFormat="1" ht="12.5">
      <c r="I77" s="48"/>
    </row>
    <row r="78" spans="9:9" s="45" customFormat="1" ht="12.5">
      <c r="I78" s="48"/>
    </row>
    <row r="79" spans="9:9" s="45" customFormat="1" ht="12.5">
      <c r="I79" s="48"/>
    </row>
    <row r="80" spans="9:9" s="45" customFormat="1" ht="12.5">
      <c r="I80" s="48"/>
    </row>
    <row r="81" spans="9:9" s="45" customFormat="1" ht="12.5">
      <c r="I81" s="48"/>
    </row>
    <row r="82" spans="9:9" s="45" customFormat="1" ht="12.5">
      <c r="I82" s="48"/>
    </row>
    <row r="83" spans="9:9" s="45" customFormat="1" ht="12.5">
      <c r="I83" s="48"/>
    </row>
    <row r="84" spans="9:9" s="45" customFormat="1" ht="12.5">
      <c r="I84" s="48"/>
    </row>
    <row r="85" spans="9:9" s="45" customFormat="1" ht="12.5">
      <c r="I85" s="48"/>
    </row>
    <row r="86" spans="9:9" s="45" customFormat="1" ht="12.5">
      <c r="I86" s="48"/>
    </row>
  </sheetData>
  <protectedRanges>
    <protectedRange sqref="A27:A34 B27:D27 J27:J34 K27:M27" name="範囲1"/>
  </protectedRanges>
  <mergeCells count="44">
    <mergeCell ref="J36:J37"/>
    <mergeCell ref="K36:P37"/>
    <mergeCell ref="L24:P24"/>
    <mergeCell ref="K25:K26"/>
    <mergeCell ref="N25:N26"/>
    <mergeCell ref="O25:O26"/>
    <mergeCell ref="P25:P26"/>
    <mergeCell ref="N27:N34"/>
    <mergeCell ref="O27:O34"/>
    <mergeCell ref="P27:P35"/>
    <mergeCell ref="E27:E34"/>
    <mergeCell ref="F27:F34"/>
    <mergeCell ref="G27:G35"/>
    <mergeCell ref="A36:A37"/>
    <mergeCell ref="B36:G37"/>
    <mergeCell ref="C4:G4"/>
    <mergeCell ref="O7:P7"/>
    <mergeCell ref="J19:P20"/>
    <mergeCell ref="J21:O21"/>
    <mergeCell ref="J24:J26"/>
    <mergeCell ref="L4:P4"/>
    <mergeCell ref="F7:G7"/>
    <mergeCell ref="A19:G20"/>
    <mergeCell ref="A21:F21"/>
    <mergeCell ref="A24:A26"/>
    <mergeCell ref="C24:G24"/>
    <mergeCell ref="B25:B26"/>
    <mergeCell ref="E25:E26"/>
    <mergeCell ref="F25:F26"/>
    <mergeCell ref="G25:G26"/>
    <mergeCell ref="A41:A42"/>
    <mergeCell ref="B41:C41"/>
    <mergeCell ref="B42:C42"/>
    <mergeCell ref="B43:F43"/>
    <mergeCell ref="B44:F44"/>
    <mergeCell ref="B45:C45"/>
    <mergeCell ref="B46:C46"/>
    <mergeCell ref="J41:J42"/>
    <mergeCell ref="K41:L41"/>
    <mergeCell ref="K42:L42"/>
    <mergeCell ref="K43:O43"/>
    <mergeCell ref="K44:O44"/>
    <mergeCell ref="K45:L45"/>
    <mergeCell ref="K46:L46"/>
  </mergeCells>
  <phoneticPr fontId="3"/>
  <conditionalFormatting sqref="F2">
    <cfRule type="containsText" dxfId="1" priority="2" operator="containsText" text="〇">
      <formula>NOT(ISERROR(SEARCH("〇",F2)))</formula>
    </cfRule>
  </conditionalFormatting>
  <conditionalFormatting sqref="O2">
    <cfRule type="containsText" dxfId="0" priority="1" operator="containsText" text="〇">
      <formula>NOT(ISERROR(SEARCH("〇",O2)))</formula>
    </cfRule>
  </conditionalFormatting>
  <dataValidations count="2">
    <dataValidation type="list" imeMode="hiragana" allowBlank="1" sqref="C24 L24" xr:uid="{D27C249A-FB08-4850-9BD7-1BFAE9A12188}">
      <formula1>$A$39:$A$39</formula1>
    </dataValidation>
    <dataValidation type="list" allowBlank="1" showInputMessage="1" showErrorMessage="1" sqref="B45:C45 K45:L45" xr:uid="{F3A2FFB3-C51C-4584-ADA3-E3B7B9C693E2}">
      <formula1>$A$66:$A$68</formula1>
    </dataValidation>
  </dataValidations>
  <printOptions horizontalCentered="1" verticalCentered="1"/>
  <pageMargins left="0.70866141732283472" right="0.70866141732283472" top="0.55118110236220474" bottom="0.35433070866141736"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経理様式６</vt:lpstr>
      <vt:lpstr>経理様式６記載例及び補足説明①</vt:lpstr>
      <vt:lpstr>経理様式６記載例②</vt:lpstr>
      <vt:lpstr>経理様式６!Print_Area</vt:lpstr>
      <vt:lpstr>経理様式６記載例②!Print_Area</vt:lpstr>
      <vt:lpstr>経理様式６記載例及び補足説明①!Print_Area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2022-01-31T07:19:59Z</dcterms:created>
  <dcterms:modified xsi:type="dcterms:W3CDTF">2025-01-14T10:37:15Z</dcterms:modified>
  <cp:version/>
</cp:coreProperties>
</file>