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0FB617FC-2C35-445F-BBB9-4FECBD87AC37}" xr6:coauthVersionLast="44" xr6:coauthVersionMax="44" xr10:uidLastSave="{00000000-0000-0000-0000-000000000000}"/>
  <bookViews>
    <workbookView xWindow="-120" yWindow="-120" windowWidth="29040" windowHeight="15840" tabRatio="537" activeTab="4" xr2:uid="{00000000-000D-0000-FFFF-FFFF00000000}"/>
  </bookViews>
  <sheets>
    <sheet name="様式Ⅲ－３" sheetId="10" r:id="rId1"/>
    <sheet name="添付 委託費集計" sheetId="7" r:id="rId2"/>
    <sheet name="添付 農研機構支出集計" sheetId="9" r:id="rId3"/>
    <sheet name="添付 自己資金集計" sheetId="6" r:id="rId4"/>
    <sheet name="様式Ⅲ－３ (記載例)" sheetId="8" r:id="rId5"/>
  </sheets>
  <definedNames>
    <definedName name="_xlnm.Print_Area" localSheetId="1">'添付 委託費集計'!$A$1:$M$28</definedName>
    <definedName name="_xlnm.Print_Area" localSheetId="3">'添付 自己資金集計'!$A$1:$M$29</definedName>
    <definedName name="_xlnm.Print_Area" localSheetId="2">'添付 農研機構支出集計'!$A$1:$E$33</definedName>
    <definedName name="_xlnm.Print_Area" localSheetId="4">'様式Ⅲ－３ (記載例)'!$A$1:$BG$49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6" i="6" l="1"/>
  <c r="AA7" i="8" l="1"/>
  <c r="AB7" i="8"/>
  <c r="AA8" i="8"/>
  <c r="AB8" i="8"/>
  <c r="Y11" i="8"/>
  <c r="Z11" i="8"/>
  <c r="AB11" i="8" s="1"/>
  <c r="AA11" i="8"/>
  <c r="AA17" i="8"/>
  <c r="AB17" i="8"/>
  <c r="AA22" i="8"/>
  <c r="AA27" i="8" s="1"/>
  <c r="AA28" i="8" s="1"/>
  <c r="AB22" i="8"/>
  <c r="AA24" i="8"/>
  <c r="AB24" i="8"/>
  <c r="Y27" i="8"/>
  <c r="Y28" i="8" s="1"/>
  <c r="Z27" i="8"/>
  <c r="Z28" i="8" s="1"/>
  <c r="AB27" i="8"/>
  <c r="AB28" i="8" s="1"/>
  <c r="AJ34" i="8" l="1"/>
  <c r="AJ35" i="8" s="1"/>
  <c r="AJ30" i="8"/>
  <c r="AJ36" i="8" s="1"/>
  <c r="AT39" i="10"/>
  <c r="BC37" i="10"/>
  <c r="AJ35" i="10"/>
  <c r="AJ30" i="10"/>
  <c r="Z27" i="10"/>
  <c r="Z28" i="10" s="1"/>
  <c r="Y27" i="10"/>
  <c r="Y28" i="10" s="1"/>
  <c r="S27" i="10"/>
  <c r="S28" i="10" s="1"/>
  <c r="Q27" i="10"/>
  <c r="Q28" i="10" s="1"/>
  <c r="P27" i="10"/>
  <c r="P28" i="10" s="1"/>
  <c r="AK24" i="10"/>
  <c r="AJ24" i="10"/>
  <c r="AI24" i="10"/>
  <c r="AH24" i="10"/>
  <c r="AB24" i="10"/>
  <c r="AA24" i="10"/>
  <c r="S24" i="10"/>
  <c r="R24" i="10"/>
  <c r="AB22" i="10"/>
  <c r="AA22" i="10"/>
  <c r="S22" i="10"/>
  <c r="R22" i="10"/>
  <c r="AT19" i="10"/>
  <c r="BC18" i="10"/>
  <c r="AK17" i="10"/>
  <c r="AJ17" i="10"/>
  <c r="AB17" i="10"/>
  <c r="AB27" i="10" s="1"/>
  <c r="AB28" i="10" s="1"/>
  <c r="AA17" i="10"/>
  <c r="AA27" i="10" s="1"/>
  <c r="AA28" i="10" s="1"/>
  <c r="S17" i="10"/>
  <c r="R17" i="10"/>
  <c r="R27" i="10" s="1"/>
  <c r="R28" i="10" s="1"/>
  <c r="AK11" i="10"/>
  <c r="AJ11" i="10"/>
  <c r="AI11" i="10"/>
  <c r="AH11" i="10"/>
  <c r="AJ33" i="10" s="1"/>
  <c r="AJ34" i="10" s="1"/>
  <c r="AB11" i="10"/>
  <c r="AA11" i="10"/>
  <c r="Z11" i="10"/>
  <c r="Y11" i="10"/>
  <c r="S11" i="10"/>
  <c r="R11" i="10"/>
  <c r="Q11" i="10"/>
  <c r="P11" i="10"/>
  <c r="AK8" i="10"/>
  <c r="AJ8" i="10"/>
  <c r="AB8" i="10"/>
  <c r="AA8" i="10"/>
  <c r="S8" i="10"/>
  <c r="R8" i="10"/>
  <c r="AK7" i="10"/>
  <c r="AJ7" i="10"/>
  <c r="AB7" i="10"/>
  <c r="AA7" i="10"/>
  <c r="S7" i="10"/>
  <c r="R7" i="10"/>
  <c r="B10" i="9"/>
  <c r="B11" i="9"/>
  <c r="B12" i="9"/>
  <c r="C13" i="9"/>
  <c r="D13" i="9"/>
  <c r="B13" i="9" s="1"/>
  <c r="E13" i="9"/>
  <c r="B14" i="9"/>
  <c r="B15" i="9"/>
  <c r="B16" i="9"/>
  <c r="C16" i="9"/>
  <c r="C27" i="9" s="1"/>
  <c r="C30" i="9" s="1"/>
  <c r="C32" i="9" s="1"/>
  <c r="D16" i="9"/>
  <c r="E16" i="9"/>
  <c r="B17" i="9"/>
  <c r="B18" i="9"/>
  <c r="B19" i="9"/>
  <c r="B20" i="9"/>
  <c r="B21" i="9"/>
  <c r="B22" i="9"/>
  <c r="B23" i="9"/>
  <c r="B24" i="9"/>
  <c r="B25" i="9"/>
  <c r="B26" i="9"/>
  <c r="E27" i="9"/>
  <c r="E30" i="9" s="1"/>
  <c r="E32" i="9" s="1"/>
  <c r="B28" i="9"/>
  <c r="B29" i="9"/>
  <c r="B31" i="9"/>
  <c r="D27" i="9" l="1"/>
  <c r="B27" i="9" s="1"/>
  <c r="AJ37" i="10"/>
  <c r="AJ39" i="8"/>
  <c r="D30" i="9"/>
  <c r="D32" i="9" l="1"/>
  <c r="B32" i="9" s="1"/>
  <c r="B30" i="9"/>
  <c r="L22" i="6" l="1"/>
  <c r="L21" i="6"/>
  <c r="L20" i="6"/>
  <c r="L19" i="6"/>
  <c r="L18" i="6"/>
  <c r="L17" i="6"/>
  <c r="L16" i="6"/>
  <c r="L15" i="6"/>
  <c r="L14" i="6"/>
  <c r="L12" i="6"/>
  <c r="L11" i="6"/>
  <c r="L22" i="7"/>
  <c r="L21" i="7"/>
  <c r="L20" i="7"/>
  <c r="L19" i="7"/>
  <c r="L18" i="7"/>
  <c r="L17" i="7"/>
  <c r="L16" i="7"/>
  <c r="L15" i="7"/>
  <c r="L14" i="7"/>
  <c r="L12" i="7"/>
  <c r="L11" i="7"/>
  <c r="P28" i="8" l="1"/>
  <c r="P29" i="8" s="1"/>
  <c r="AT38" i="8"/>
  <c r="BC36" i="8"/>
  <c r="Q28" i="8"/>
  <c r="Q29" i="8" s="1"/>
  <c r="AI24" i="8"/>
  <c r="AH24" i="8"/>
  <c r="S25" i="8"/>
  <c r="R25" i="8"/>
  <c r="S23" i="8"/>
  <c r="R23" i="8"/>
  <c r="AT19" i="8"/>
  <c r="BC18" i="8"/>
  <c r="AK17" i="8"/>
  <c r="AK24" i="8" s="1"/>
  <c r="AJ17" i="8"/>
  <c r="AJ24" i="8" s="1"/>
  <c r="S18" i="8"/>
  <c r="R18" i="8"/>
  <c r="AI11" i="8"/>
  <c r="AH11" i="8"/>
  <c r="Q12" i="8"/>
  <c r="P12" i="8"/>
  <c r="AK7" i="8"/>
  <c r="AK11" i="8" s="1"/>
  <c r="AJ7" i="8"/>
  <c r="AJ11" i="8" s="1"/>
  <c r="S7" i="8"/>
  <c r="R7" i="8"/>
  <c r="S28" i="8" l="1"/>
  <c r="S29" i="8" s="1"/>
  <c r="R28" i="8"/>
  <c r="R29" i="8" s="1"/>
  <c r="R12" i="8"/>
  <c r="S12" i="8"/>
  <c r="I13" i="6"/>
  <c r="I23" i="6"/>
  <c r="I24" i="6" s="1"/>
  <c r="L9" i="6"/>
  <c r="L25" i="7"/>
  <c r="L26" i="7"/>
  <c r="K23" i="7"/>
  <c r="J23" i="7"/>
  <c r="I23" i="7"/>
  <c r="H23" i="7"/>
  <c r="G23" i="7"/>
  <c r="F23" i="7"/>
  <c r="E23" i="7"/>
  <c r="D23" i="7"/>
  <c r="C23" i="7"/>
  <c r="B23" i="7"/>
  <c r="K13" i="7"/>
  <c r="J13" i="7"/>
  <c r="I13" i="7"/>
  <c r="H13" i="7"/>
  <c r="G13" i="7"/>
  <c r="F13" i="7"/>
  <c r="E13" i="7"/>
  <c r="D13" i="7"/>
  <c r="C13" i="7"/>
  <c r="B13" i="7"/>
  <c r="L10" i="7"/>
  <c r="L9" i="7"/>
  <c r="K23" i="6"/>
  <c r="J23" i="6"/>
  <c r="H23" i="6"/>
  <c r="G23" i="6"/>
  <c r="F23" i="6"/>
  <c r="E23" i="6"/>
  <c r="D23" i="6"/>
  <c r="C23" i="6"/>
  <c r="B23" i="6"/>
  <c r="K13" i="6"/>
  <c r="J13" i="6"/>
  <c r="H13" i="6"/>
  <c r="G13" i="6"/>
  <c r="F13" i="6"/>
  <c r="E13" i="6"/>
  <c r="D13" i="6"/>
  <c r="C13" i="6"/>
  <c r="B13" i="6"/>
  <c r="L10" i="6"/>
  <c r="B24" i="7" l="1"/>
  <c r="B27" i="7" s="1"/>
  <c r="J24" i="7"/>
  <c r="J27" i="7" s="1"/>
  <c r="D24" i="7"/>
  <c r="D27" i="7" s="1"/>
  <c r="H24" i="7"/>
  <c r="H27" i="7" s="1"/>
  <c r="E24" i="7"/>
  <c r="E27" i="7" s="1"/>
  <c r="C24" i="7"/>
  <c r="C27" i="7" s="1"/>
  <c r="G24" i="7"/>
  <c r="G27" i="7" s="1"/>
  <c r="K24" i="7"/>
  <c r="K27" i="7" s="1"/>
  <c r="C24" i="6"/>
  <c r="G24" i="6"/>
  <c r="L13" i="7"/>
  <c r="I24" i="7"/>
  <c r="I27" i="7" s="1"/>
  <c r="D24" i="6"/>
  <c r="H24" i="6"/>
  <c r="L13" i="6"/>
  <c r="L23" i="7"/>
  <c r="F24" i="7"/>
  <c r="L23" i="6"/>
  <c r="J24" i="6"/>
  <c r="B24" i="6"/>
  <c r="F24" i="6"/>
  <c r="K24" i="6"/>
  <c r="E24" i="6"/>
  <c r="L24" i="7" l="1"/>
  <c r="L24" i="6"/>
  <c r="F27" i="7"/>
  <c r="L27" i="7" l="1"/>
  <c r="L25" i="6" s="1"/>
  <c r="L2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7" authorId="0" shapeId="0" xr:uid="{00000000-0006-0000-0000-000001000000}">
      <text>
        <r>
          <rPr>
            <sz val="8"/>
            <color indexed="81"/>
            <rFont val="ＭＳ Ｐゴシック"/>
            <family val="3"/>
            <charset val="128"/>
          </rPr>
          <t>自動計算</t>
        </r>
        <r>
          <rPr>
            <sz val="9"/>
            <color indexed="81"/>
            <rFont val="ＭＳ Ｐゴシック"/>
            <family val="3"/>
            <charset val="128"/>
          </rPr>
          <t xml:space="preserve">
</t>
        </r>
      </text>
    </comment>
    <comment ref="S7" authorId="0" shapeId="0" xr:uid="{00000000-0006-0000-0000-000002000000}">
      <text>
        <r>
          <rPr>
            <sz val="8"/>
            <color indexed="81"/>
            <rFont val="ＭＳ Ｐゴシック"/>
            <family val="3"/>
            <charset val="128"/>
          </rPr>
          <t>自動計算</t>
        </r>
        <r>
          <rPr>
            <sz val="9"/>
            <color indexed="81"/>
            <rFont val="ＭＳ Ｐゴシック"/>
            <family val="3"/>
            <charset val="128"/>
          </rPr>
          <t xml:space="preserve">
</t>
        </r>
      </text>
    </comment>
    <comment ref="AA7" authorId="0" shapeId="0" xr:uid="{00000000-0006-0000-0000-000003000000}">
      <text>
        <r>
          <rPr>
            <sz val="8"/>
            <color indexed="81"/>
            <rFont val="ＭＳ Ｐゴシック"/>
            <family val="3"/>
            <charset val="128"/>
          </rPr>
          <t>自動計算</t>
        </r>
        <r>
          <rPr>
            <sz val="9"/>
            <color indexed="81"/>
            <rFont val="ＭＳ Ｐゴシック"/>
            <family val="3"/>
            <charset val="128"/>
          </rPr>
          <t xml:space="preserve">
</t>
        </r>
      </text>
    </comment>
    <comment ref="AB7" authorId="0" shapeId="0" xr:uid="{00000000-0006-0000-0000-000004000000}">
      <text>
        <r>
          <rPr>
            <sz val="8"/>
            <color indexed="81"/>
            <rFont val="ＭＳ Ｐゴシック"/>
            <family val="3"/>
            <charset val="128"/>
          </rPr>
          <t>自動計算</t>
        </r>
        <r>
          <rPr>
            <sz val="9"/>
            <color indexed="81"/>
            <rFont val="ＭＳ Ｐゴシック"/>
            <family val="3"/>
            <charset val="128"/>
          </rPr>
          <t xml:space="preserve">
</t>
        </r>
      </text>
    </comment>
    <comment ref="AJ7" authorId="0" shapeId="0" xr:uid="{00000000-0006-0000-0000-000005000000}">
      <text>
        <r>
          <rPr>
            <sz val="8"/>
            <color indexed="81"/>
            <rFont val="ＭＳ Ｐゴシック"/>
            <family val="3"/>
            <charset val="128"/>
          </rPr>
          <t>自動計算</t>
        </r>
        <r>
          <rPr>
            <sz val="9"/>
            <color indexed="81"/>
            <rFont val="ＭＳ Ｐゴシック"/>
            <family val="3"/>
            <charset val="128"/>
          </rPr>
          <t xml:space="preserve">
</t>
        </r>
      </text>
    </comment>
    <comment ref="AK7" authorId="0" shapeId="0" xr:uid="{00000000-0006-0000-0000-000006000000}">
      <text>
        <r>
          <rPr>
            <sz val="8"/>
            <color indexed="81"/>
            <rFont val="ＭＳ Ｐゴシック"/>
            <family val="3"/>
            <charset val="128"/>
          </rPr>
          <t>自動計算</t>
        </r>
        <r>
          <rPr>
            <sz val="9"/>
            <color indexed="81"/>
            <rFont val="ＭＳ Ｐゴシック"/>
            <family val="3"/>
            <charset val="128"/>
          </rPr>
          <t xml:space="preserve">
</t>
        </r>
      </text>
    </comment>
    <comment ref="P11" authorId="0" shapeId="0" xr:uid="{00000000-0006-0000-0000-000007000000}">
      <text>
        <r>
          <rPr>
            <sz val="9"/>
            <color indexed="81"/>
            <rFont val="ＭＳ Ｐゴシック"/>
            <family val="3"/>
            <charset val="128"/>
          </rPr>
          <t>自動計算</t>
        </r>
      </text>
    </comment>
    <comment ref="Q11" authorId="0" shapeId="0" xr:uid="{00000000-0006-0000-0000-000008000000}">
      <text>
        <r>
          <rPr>
            <sz val="9"/>
            <color indexed="81"/>
            <rFont val="ＭＳ Ｐゴシック"/>
            <family val="3"/>
            <charset val="128"/>
          </rPr>
          <t>自動計算</t>
        </r>
      </text>
    </comment>
    <comment ref="R11" authorId="0" shapeId="0" xr:uid="{00000000-0006-0000-0000-000009000000}">
      <text>
        <r>
          <rPr>
            <sz val="9"/>
            <color indexed="81"/>
            <rFont val="ＭＳ Ｐゴシック"/>
            <family val="3"/>
            <charset val="128"/>
          </rPr>
          <t>自動計算</t>
        </r>
      </text>
    </comment>
    <comment ref="S11" authorId="0" shapeId="0" xr:uid="{00000000-0006-0000-0000-00000A000000}">
      <text>
        <r>
          <rPr>
            <sz val="9"/>
            <color indexed="81"/>
            <rFont val="ＭＳ Ｐゴシック"/>
            <family val="3"/>
            <charset val="128"/>
          </rPr>
          <t>自動計算</t>
        </r>
      </text>
    </comment>
    <comment ref="Y11" authorId="0" shapeId="0" xr:uid="{00000000-0006-0000-0000-00000B000000}">
      <text>
        <r>
          <rPr>
            <sz val="9"/>
            <color indexed="81"/>
            <rFont val="ＭＳ Ｐゴシック"/>
            <family val="3"/>
            <charset val="128"/>
          </rPr>
          <t>自動計算</t>
        </r>
      </text>
    </comment>
    <comment ref="Z11" authorId="0" shapeId="0" xr:uid="{00000000-0006-0000-0000-00000C000000}">
      <text>
        <r>
          <rPr>
            <sz val="9"/>
            <color indexed="81"/>
            <rFont val="ＭＳ Ｐゴシック"/>
            <family val="3"/>
            <charset val="128"/>
          </rPr>
          <t>自動計算</t>
        </r>
      </text>
    </comment>
    <comment ref="AA11" authorId="0" shapeId="0" xr:uid="{00000000-0006-0000-0000-00000D000000}">
      <text>
        <r>
          <rPr>
            <sz val="9"/>
            <color indexed="81"/>
            <rFont val="ＭＳ Ｐゴシック"/>
            <family val="3"/>
            <charset val="128"/>
          </rPr>
          <t>自動計算</t>
        </r>
      </text>
    </comment>
    <comment ref="AB11" authorId="0" shapeId="0" xr:uid="{00000000-0006-0000-0000-00000E000000}">
      <text>
        <r>
          <rPr>
            <sz val="9"/>
            <color indexed="81"/>
            <rFont val="ＭＳ Ｐゴシック"/>
            <family val="3"/>
            <charset val="128"/>
          </rPr>
          <t>自動計算</t>
        </r>
      </text>
    </comment>
    <comment ref="AH11" authorId="0" shapeId="0" xr:uid="{00000000-0006-0000-0000-00000F000000}">
      <text>
        <r>
          <rPr>
            <sz val="9"/>
            <color indexed="81"/>
            <rFont val="ＭＳ Ｐゴシック"/>
            <family val="3"/>
            <charset val="128"/>
          </rPr>
          <t>自動計算</t>
        </r>
      </text>
    </comment>
    <comment ref="AI11" authorId="0" shapeId="0" xr:uid="{00000000-0006-0000-0000-000010000000}">
      <text>
        <r>
          <rPr>
            <sz val="9"/>
            <color indexed="81"/>
            <rFont val="ＭＳ Ｐゴシック"/>
            <family val="3"/>
            <charset val="128"/>
          </rPr>
          <t>自動計算</t>
        </r>
      </text>
    </comment>
    <comment ref="AJ11" authorId="0" shapeId="0" xr:uid="{00000000-0006-0000-0000-000011000000}">
      <text>
        <r>
          <rPr>
            <sz val="9"/>
            <color indexed="81"/>
            <rFont val="ＭＳ Ｐゴシック"/>
            <family val="3"/>
            <charset val="128"/>
          </rPr>
          <t>自動計算</t>
        </r>
      </text>
    </comment>
    <comment ref="AK11" authorId="0" shapeId="0" xr:uid="{00000000-0006-0000-0000-000012000000}">
      <text>
        <r>
          <rPr>
            <sz val="9"/>
            <color indexed="81"/>
            <rFont val="ＭＳ Ｐゴシック"/>
            <family val="3"/>
            <charset val="128"/>
          </rPr>
          <t>自動計算</t>
        </r>
      </text>
    </comment>
    <comment ref="R17" authorId="0" shapeId="0" xr:uid="{00000000-0006-0000-0000-000013000000}">
      <text>
        <r>
          <rPr>
            <sz val="8"/>
            <color indexed="81"/>
            <rFont val="ＭＳ Ｐゴシック"/>
            <family val="3"/>
            <charset val="128"/>
          </rPr>
          <t>自動計算</t>
        </r>
        <r>
          <rPr>
            <sz val="9"/>
            <color indexed="81"/>
            <rFont val="ＭＳ Ｐゴシック"/>
            <family val="3"/>
            <charset val="128"/>
          </rPr>
          <t xml:space="preserve">
</t>
        </r>
      </text>
    </comment>
    <comment ref="S17" authorId="0" shapeId="0" xr:uid="{00000000-0006-0000-0000-000014000000}">
      <text>
        <r>
          <rPr>
            <sz val="8"/>
            <color indexed="81"/>
            <rFont val="ＭＳ Ｐゴシック"/>
            <family val="3"/>
            <charset val="128"/>
          </rPr>
          <t>自動計算</t>
        </r>
        <r>
          <rPr>
            <sz val="9"/>
            <color indexed="81"/>
            <rFont val="ＭＳ Ｐゴシック"/>
            <family val="3"/>
            <charset val="128"/>
          </rPr>
          <t xml:space="preserve">
</t>
        </r>
      </text>
    </comment>
    <comment ref="AA17" authorId="0" shapeId="0" xr:uid="{00000000-0006-0000-0000-000015000000}">
      <text>
        <r>
          <rPr>
            <sz val="8"/>
            <color indexed="81"/>
            <rFont val="ＭＳ Ｐゴシック"/>
            <family val="3"/>
            <charset val="128"/>
          </rPr>
          <t>自動計算</t>
        </r>
        <r>
          <rPr>
            <sz val="9"/>
            <color indexed="81"/>
            <rFont val="ＭＳ Ｐゴシック"/>
            <family val="3"/>
            <charset val="128"/>
          </rPr>
          <t xml:space="preserve">
</t>
        </r>
      </text>
    </comment>
    <comment ref="AB17" authorId="0" shapeId="0" xr:uid="{00000000-0006-0000-0000-000016000000}">
      <text>
        <r>
          <rPr>
            <sz val="8"/>
            <color indexed="81"/>
            <rFont val="ＭＳ Ｐゴシック"/>
            <family val="3"/>
            <charset val="128"/>
          </rPr>
          <t>自動計算</t>
        </r>
        <r>
          <rPr>
            <sz val="9"/>
            <color indexed="81"/>
            <rFont val="ＭＳ Ｐゴシック"/>
            <family val="3"/>
            <charset val="128"/>
          </rPr>
          <t xml:space="preserve">
</t>
        </r>
      </text>
    </comment>
    <comment ref="AJ17" authorId="0" shapeId="0" xr:uid="{00000000-0006-0000-0000-000017000000}">
      <text>
        <r>
          <rPr>
            <sz val="8"/>
            <color indexed="81"/>
            <rFont val="ＭＳ Ｐゴシック"/>
            <family val="3"/>
            <charset val="128"/>
          </rPr>
          <t>自動計算</t>
        </r>
        <r>
          <rPr>
            <sz val="9"/>
            <color indexed="81"/>
            <rFont val="ＭＳ Ｐゴシック"/>
            <family val="3"/>
            <charset val="128"/>
          </rPr>
          <t xml:space="preserve">
</t>
        </r>
      </text>
    </comment>
    <comment ref="AK17" authorId="0" shapeId="0" xr:uid="{00000000-0006-0000-0000-000018000000}">
      <text>
        <r>
          <rPr>
            <sz val="8"/>
            <color indexed="81"/>
            <rFont val="ＭＳ Ｐゴシック"/>
            <family val="3"/>
            <charset val="128"/>
          </rPr>
          <t>自動計算</t>
        </r>
        <r>
          <rPr>
            <sz val="9"/>
            <color indexed="81"/>
            <rFont val="ＭＳ Ｐゴシック"/>
            <family val="3"/>
            <charset val="128"/>
          </rPr>
          <t xml:space="preserve">
</t>
        </r>
      </text>
    </comment>
    <comment ref="O22" authorId="0" shapeId="0" xr:uid="{00000000-0006-0000-0000-000019000000}">
      <text>
        <r>
          <rPr>
            <sz val="9"/>
            <color indexed="81"/>
            <rFont val="MS P ゴシック"/>
            <family val="3"/>
            <charset val="128"/>
          </rPr>
          <t>一般管理費の場合は、「間接的経費」を「一般管理費」に変更</t>
        </r>
      </text>
    </comment>
    <comment ref="R22" authorId="0" shapeId="0" xr:uid="{00000000-0006-0000-0000-00001A000000}">
      <text>
        <r>
          <rPr>
            <sz val="8"/>
            <color indexed="81"/>
            <rFont val="ＭＳ Ｐゴシック"/>
            <family val="3"/>
            <charset val="128"/>
          </rPr>
          <t>自動計算</t>
        </r>
        <r>
          <rPr>
            <sz val="9"/>
            <color indexed="81"/>
            <rFont val="ＭＳ Ｐゴシック"/>
            <family val="3"/>
            <charset val="128"/>
          </rPr>
          <t xml:space="preserve">
</t>
        </r>
      </text>
    </comment>
    <comment ref="S22" authorId="0" shapeId="0" xr:uid="{00000000-0006-0000-0000-00001B000000}">
      <text>
        <r>
          <rPr>
            <sz val="8"/>
            <color indexed="81"/>
            <rFont val="ＭＳ Ｐゴシック"/>
            <family val="3"/>
            <charset val="128"/>
          </rPr>
          <t>自動計算</t>
        </r>
        <r>
          <rPr>
            <sz val="9"/>
            <color indexed="81"/>
            <rFont val="ＭＳ Ｐゴシック"/>
            <family val="3"/>
            <charset val="128"/>
          </rPr>
          <t xml:space="preserve">
</t>
        </r>
      </text>
    </comment>
    <comment ref="X22" authorId="0" shapeId="0" xr:uid="{00000000-0006-0000-0000-00001C000000}">
      <text>
        <r>
          <rPr>
            <sz val="9"/>
            <color indexed="81"/>
            <rFont val="MS P ゴシック"/>
            <family val="3"/>
            <charset val="128"/>
          </rPr>
          <t>一般管理費の場合は、「間接的経費」を「一般管理費」に変更</t>
        </r>
      </text>
    </comment>
    <comment ref="AA22" authorId="0" shapeId="0" xr:uid="{00000000-0006-0000-0000-00001D000000}">
      <text>
        <r>
          <rPr>
            <sz val="8"/>
            <color indexed="81"/>
            <rFont val="ＭＳ Ｐゴシック"/>
            <family val="3"/>
            <charset val="128"/>
          </rPr>
          <t>自動計算</t>
        </r>
        <r>
          <rPr>
            <sz val="9"/>
            <color indexed="81"/>
            <rFont val="ＭＳ Ｐゴシック"/>
            <family val="3"/>
            <charset val="128"/>
          </rPr>
          <t xml:space="preserve">
</t>
        </r>
      </text>
    </comment>
    <comment ref="AB22" authorId="0" shapeId="0" xr:uid="{00000000-0006-0000-0000-00001E000000}">
      <text>
        <r>
          <rPr>
            <sz val="8"/>
            <color indexed="81"/>
            <rFont val="ＭＳ Ｐゴシック"/>
            <family val="3"/>
            <charset val="128"/>
          </rPr>
          <t>自動計算</t>
        </r>
        <r>
          <rPr>
            <sz val="9"/>
            <color indexed="81"/>
            <rFont val="ＭＳ Ｐゴシック"/>
            <family val="3"/>
            <charset val="128"/>
          </rPr>
          <t xml:space="preserve">
</t>
        </r>
      </text>
    </comment>
    <comment ref="R24" authorId="0" shapeId="0" xr:uid="{00000000-0006-0000-0000-00001F000000}">
      <text>
        <r>
          <rPr>
            <sz val="8"/>
            <color indexed="81"/>
            <rFont val="ＭＳ Ｐゴシック"/>
            <family val="3"/>
            <charset val="128"/>
          </rPr>
          <t>自動計算</t>
        </r>
        <r>
          <rPr>
            <sz val="9"/>
            <color indexed="81"/>
            <rFont val="ＭＳ Ｐゴシック"/>
            <family val="3"/>
            <charset val="128"/>
          </rPr>
          <t xml:space="preserve">
</t>
        </r>
      </text>
    </comment>
    <comment ref="S24" authorId="0" shapeId="0" xr:uid="{00000000-0006-0000-0000-000020000000}">
      <text>
        <r>
          <rPr>
            <sz val="8"/>
            <color indexed="81"/>
            <rFont val="ＭＳ Ｐゴシック"/>
            <family val="3"/>
            <charset val="128"/>
          </rPr>
          <t>自動計算</t>
        </r>
        <r>
          <rPr>
            <sz val="9"/>
            <color indexed="81"/>
            <rFont val="ＭＳ Ｐゴシック"/>
            <family val="3"/>
            <charset val="128"/>
          </rPr>
          <t xml:space="preserve">
</t>
        </r>
      </text>
    </comment>
    <comment ref="AA24" authorId="0" shapeId="0" xr:uid="{00000000-0006-0000-0000-000021000000}">
      <text>
        <r>
          <rPr>
            <sz val="8"/>
            <color indexed="81"/>
            <rFont val="ＭＳ Ｐゴシック"/>
            <family val="3"/>
            <charset val="128"/>
          </rPr>
          <t>自動計算</t>
        </r>
        <r>
          <rPr>
            <sz val="9"/>
            <color indexed="81"/>
            <rFont val="ＭＳ Ｐゴシック"/>
            <family val="3"/>
            <charset val="128"/>
          </rPr>
          <t xml:space="preserve">
</t>
        </r>
      </text>
    </comment>
    <comment ref="AB24" authorId="0" shapeId="0" xr:uid="{00000000-0006-0000-0000-000022000000}">
      <text>
        <r>
          <rPr>
            <sz val="8"/>
            <color indexed="81"/>
            <rFont val="ＭＳ Ｐゴシック"/>
            <family val="3"/>
            <charset val="128"/>
          </rPr>
          <t>自動計算</t>
        </r>
        <r>
          <rPr>
            <sz val="9"/>
            <color indexed="81"/>
            <rFont val="ＭＳ Ｐゴシック"/>
            <family val="3"/>
            <charset val="128"/>
          </rPr>
          <t xml:space="preserve">
</t>
        </r>
      </text>
    </comment>
    <comment ref="AH24" authorId="0" shapeId="0" xr:uid="{00000000-0006-0000-0000-000023000000}">
      <text>
        <r>
          <rPr>
            <sz val="9"/>
            <color indexed="81"/>
            <rFont val="ＭＳ Ｐゴシック"/>
            <family val="3"/>
            <charset val="128"/>
          </rPr>
          <t>自動計算</t>
        </r>
      </text>
    </comment>
    <comment ref="AI24" authorId="0" shapeId="0" xr:uid="{00000000-0006-0000-0000-000024000000}">
      <text>
        <r>
          <rPr>
            <sz val="9"/>
            <color indexed="81"/>
            <rFont val="ＭＳ Ｐゴシック"/>
            <family val="3"/>
            <charset val="128"/>
          </rPr>
          <t>自動計算</t>
        </r>
      </text>
    </comment>
    <comment ref="AJ24" authorId="0" shapeId="0" xr:uid="{00000000-0006-0000-0000-000025000000}">
      <text>
        <r>
          <rPr>
            <sz val="9"/>
            <color indexed="81"/>
            <rFont val="ＭＳ Ｐゴシック"/>
            <family val="3"/>
            <charset val="128"/>
          </rPr>
          <t>自動計算</t>
        </r>
      </text>
    </comment>
    <comment ref="AK24" authorId="0" shapeId="0" xr:uid="{00000000-0006-0000-0000-000026000000}">
      <text>
        <r>
          <rPr>
            <sz val="9"/>
            <color indexed="81"/>
            <rFont val="ＭＳ Ｐゴシック"/>
            <family val="3"/>
            <charset val="128"/>
          </rPr>
          <t>自動計算</t>
        </r>
      </text>
    </comment>
    <comment ref="R26" authorId="0" shapeId="0" xr:uid="{00000000-0006-0000-0000-000027000000}">
      <text>
        <r>
          <rPr>
            <sz val="8"/>
            <color indexed="81"/>
            <rFont val="ＭＳ Ｐゴシック"/>
            <family val="3"/>
            <charset val="128"/>
          </rPr>
          <t>自動計算</t>
        </r>
      </text>
    </comment>
    <comment ref="S26" authorId="0" shapeId="0" xr:uid="{00000000-0006-0000-0000-000028000000}">
      <text>
        <r>
          <rPr>
            <sz val="8"/>
            <color indexed="81"/>
            <rFont val="ＭＳ Ｐゴシック"/>
            <family val="3"/>
            <charset val="128"/>
          </rPr>
          <t>自動計算</t>
        </r>
      </text>
    </comment>
    <comment ref="AA26" authorId="0" shapeId="0" xr:uid="{00000000-0006-0000-0000-000029000000}">
      <text>
        <r>
          <rPr>
            <sz val="8"/>
            <color indexed="81"/>
            <rFont val="ＭＳ Ｐゴシック"/>
            <family val="3"/>
            <charset val="128"/>
          </rPr>
          <t>自動計算</t>
        </r>
      </text>
    </comment>
    <comment ref="AB26" authorId="0" shapeId="0" xr:uid="{00000000-0006-0000-0000-00002A000000}">
      <text>
        <r>
          <rPr>
            <sz val="8"/>
            <color indexed="81"/>
            <rFont val="ＭＳ Ｐゴシック"/>
            <family val="3"/>
            <charset val="128"/>
          </rPr>
          <t>自動計算</t>
        </r>
      </text>
    </comment>
    <comment ref="P27" authorId="0" shapeId="0" xr:uid="{00000000-0006-0000-0000-00002B000000}">
      <text>
        <r>
          <rPr>
            <sz val="9"/>
            <color indexed="81"/>
            <rFont val="ＭＳ Ｐゴシック"/>
            <family val="3"/>
            <charset val="128"/>
          </rPr>
          <t>自動計算</t>
        </r>
      </text>
    </comment>
    <comment ref="Q27" authorId="0" shapeId="0" xr:uid="{00000000-0006-0000-0000-00002C000000}">
      <text>
        <r>
          <rPr>
            <sz val="9"/>
            <color indexed="81"/>
            <rFont val="ＭＳ Ｐゴシック"/>
            <family val="3"/>
            <charset val="128"/>
          </rPr>
          <t>自動計算</t>
        </r>
      </text>
    </comment>
    <comment ref="R27" authorId="0" shapeId="0" xr:uid="{00000000-0006-0000-0000-00002D000000}">
      <text>
        <r>
          <rPr>
            <sz val="9"/>
            <color indexed="81"/>
            <rFont val="ＭＳ Ｐゴシック"/>
            <family val="3"/>
            <charset val="128"/>
          </rPr>
          <t>自動計算</t>
        </r>
      </text>
    </comment>
    <comment ref="S27" authorId="0" shapeId="0" xr:uid="{00000000-0006-0000-0000-00002E000000}">
      <text>
        <r>
          <rPr>
            <sz val="9"/>
            <color indexed="81"/>
            <rFont val="ＭＳ Ｐゴシック"/>
            <family val="3"/>
            <charset val="128"/>
          </rPr>
          <t>自動計算</t>
        </r>
      </text>
    </comment>
    <comment ref="Y27" authorId="0" shapeId="0" xr:uid="{00000000-0006-0000-0000-00002F000000}">
      <text>
        <r>
          <rPr>
            <sz val="9"/>
            <color indexed="81"/>
            <rFont val="ＭＳ Ｐゴシック"/>
            <family val="3"/>
            <charset val="128"/>
          </rPr>
          <t>自動計算</t>
        </r>
      </text>
    </comment>
    <comment ref="Z27" authorId="0" shapeId="0" xr:uid="{00000000-0006-0000-0000-000030000000}">
      <text>
        <r>
          <rPr>
            <sz val="9"/>
            <color indexed="81"/>
            <rFont val="ＭＳ Ｐゴシック"/>
            <family val="3"/>
            <charset val="128"/>
          </rPr>
          <t>自動計算</t>
        </r>
      </text>
    </comment>
    <comment ref="AA27" authorId="0" shapeId="0" xr:uid="{00000000-0006-0000-0000-000031000000}">
      <text>
        <r>
          <rPr>
            <sz val="9"/>
            <color indexed="81"/>
            <rFont val="ＭＳ Ｐゴシック"/>
            <family val="3"/>
            <charset val="128"/>
          </rPr>
          <t>自動計算</t>
        </r>
      </text>
    </comment>
    <comment ref="AB27" authorId="0" shapeId="0" xr:uid="{00000000-0006-0000-0000-000032000000}">
      <text>
        <r>
          <rPr>
            <sz val="9"/>
            <color indexed="81"/>
            <rFont val="ＭＳ Ｐゴシック"/>
            <family val="3"/>
            <charset val="128"/>
          </rPr>
          <t>自動計算</t>
        </r>
      </text>
    </comment>
    <comment ref="P28" authorId="0" shapeId="0" xr:uid="{00000000-0006-0000-0000-000033000000}">
      <text>
        <r>
          <rPr>
            <sz val="9"/>
            <color indexed="81"/>
            <rFont val="ＭＳ Ｐゴシック"/>
            <family val="3"/>
            <charset val="128"/>
          </rPr>
          <t xml:space="preserve">自動計算
</t>
        </r>
      </text>
    </comment>
    <comment ref="Q28" authorId="0" shapeId="0" xr:uid="{00000000-0006-0000-0000-000034000000}">
      <text>
        <r>
          <rPr>
            <sz val="9"/>
            <color indexed="81"/>
            <rFont val="ＭＳ Ｐゴシック"/>
            <family val="3"/>
            <charset val="128"/>
          </rPr>
          <t xml:space="preserve">自動計算
</t>
        </r>
      </text>
    </comment>
    <comment ref="R28" authorId="0" shapeId="0" xr:uid="{00000000-0006-0000-0000-000035000000}">
      <text>
        <r>
          <rPr>
            <sz val="9"/>
            <color indexed="81"/>
            <rFont val="ＭＳ Ｐゴシック"/>
            <family val="3"/>
            <charset val="128"/>
          </rPr>
          <t xml:space="preserve">自動計算
</t>
        </r>
      </text>
    </comment>
    <comment ref="S28" authorId="0" shapeId="0" xr:uid="{00000000-0006-0000-0000-000036000000}">
      <text>
        <r>
          <rPr>
            <sz val="9"/>
            <color indexed="81"/>
            <rFont val="ＭＳ Ｐゴシック"/>
            <family val="3"/>
            <charset val="128"/>
          </rPr>
          <t xml:space="preserve">自動計算
</t>
        </r>
      </text>
    </comment>
    <comment ref="Y28" authorId="0" shapeId="0" xr:uid="{00000000-0006-0000-0000-000037000000}">
      <text>
        <r>
          <rPr>
            <sz val="9"/>
            <color indexed="81"/>
            <rFont val="ＭＳ Ｐゴシック"/>
            <family val="3"/>
            <charset val="128"/>
          </rPr>
          <t xml:space="preserve">自動計算
</t>
        </r>
      </text>
    </comment>
    <comment ref="Z28" authorId="0" shapeId="0" xr:uid="{00000000-0006-0000-0000-000038000000}">
      <text>
        <r>
          <rPr>
            <sz val="9"/>
            <color indexed="81"/>
            <rFont val="ＭＳ Ｐゴシック"/>
            <family val="3"/>
            <charset val="128"/>
          </rPr>
          <t xml:space="preserve">自動計算
</t>
        </r>
      </text>
    </comment>
    <comment ref="AA28" authorId="0" shapeId="0" xr:uid="{00000000-0006-0000-0000-000039000000}">
      <text>
        <r>
          <rPr>
            <sz val="9"/>
            <color indexed="81"/>
            <rFont val="ＭＳ Ｐゴシック"/>
            <family val="3"/>
            <charset val="128"/>
          </rPr>
          <t xml:space="preserve">自動計算
</t>
        </r>
      </text>
    </comment>
    <comment ref="AB28" authorId="0" shapeId="0" xr:uid="{00000000-0006-0000-0000-00003A000000}">
      <text>
        <r>
          <rPr>
            <sz val="9"/>
            <color indexed="81"/>
            <rFont val="ＭＳ Ｐゴシック"/>
            <family val="3"/>
            <charset val="128"/>
          </rPr>
          <t xml:space="preserve">自動計算
</t>
        </r>
      </text>
    </comment>
    <comment ref="AJ30" authorId="0" shapeId="0" xr:uid="{00000000-0006-0000-0000-00003B000000}">
      <text>
        <r>
          <rPr>
            <sz val="9"/>
            <color indexed="81"/>
            <rFont val="ＭＳ Ｐゴシック"/>
            <family val="3"/>
            <charset val="128"/>
          </rPr>
          <t xml:space="preserve">自動計算
</t>
        </r>
      </text>
    </comment>
    <comment ref="AJ33" authorId="0" shapeId="0" xr:uid="{00000000-0006-0000-0000-00003C000000}">
      <text>
        <r>
          <rPr>
            <sz val="9"/>
            <color indexed="81"/>
            <rFont val="ＭＳ Ｐゴシック"/>
            <family val="3"/>
            <charset val="128"/>
          </rPr>
          <t xml:space="preserve">自動計算
</t>
        </r>
      </text>
    </comment>
    <comment ref="AJ34" authorId="0" shapeId="0" xr:uid="{00000000-0006-0000-0000-00003D000000}">
      <text>
        <r>
          <rPr>
            <sz val="9"/>
            <color indexed="81"/>
            <rFont val="ＭＳ Ｐゴシック"/>
            <family val="3"/>
            <charset val="128"/>
          </rPr>
          <t xml:space="preserve">自動計算
</t>
        </r>
      </text>
    </comment>
    <comment ref="AJ35" authorId="0" shapeId="0" xr:uid="{00000000-0006-0000-0000-00003E000000}">
      <text>
        <r>
          <rPr>
            <sz val="9"/>
            <color indexed="81"/>
            <rFont val="ＭＳ Ｐゴシック"/>
            <family val="3"/>
            <charset val="128"/>
          </rPr>
          <t>自動計算</t>
        </r>
      </text>
    </comment>
    <comment ref="AJ37" authorId="0" shapeId="0" xr:uid="{00000000-0006-0000-0000-00003F000000}">
      <text>
        <r>
          <rPr>
            <sz val="9"/>
            <color indexed="81"/>
            <rFont val="ＭＳ Ｐ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100-000001000000}">
      <text>
        <r>
          <rPr>
            <sz val="9"/>
            <color indexed="81"/>
            <rFont val="MS P ゴシック"/>
            <family val="3"/>
            <charset val="128"/>
          </rPr>
          <t>一般管理費の場合は、「間接的経費」を「一般管理費」に変更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200-000001000000}">
      <text>
        <r>
          <rPr>
            <sz val="9"/>
            <color indexed="81"/>
            <rFont val="MS P ゴシック"/>
            <family val="3"/>
            <charset val="128"/>
          </rPr>
          <t>一般管理費の場合は、「間接的経費」を「一般管理費」に変更</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9" authorId="0" shapeId="0" xr:uid="{00000000-0006-0000-0300-000001000000}">
      <text>
        <r>
          <rPr>
            <b/>
            <sz val="9"/>
            <color indexed="81"/>
            <rFont val="ＭＳ Ｐゴシック"/>
            <family val="3"/>
            <charset val="128"/>
          </rPr>
          <t>・（＋）の場合は、超過額を翌年に繰り越すことが可能。
・（－）の場合は、「０」又は「＋」になるまで、委託費に計上した経費を自己資金に計上し直す。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7" authorId="0" shapeId="0" xr:uid="{00000000-0006-0000-0400-000001000000}">
      <text>
        <r>
          <rPr>
            <sz val="8"/>
            <color indexed="81"/>
            <rFont val="ＭＳ Ｐゴシック"/>
            <family val="3"/>
            <charset val="128"/>
          </rPr>
          <t>自動計算</t>
        </r>
        <r>
          <rPr>
            <sz val="9"/>
            <color indexed="81"/>
            <rFont val="ＭＳ Ｐゴシック"/>
            <family val="3"/>
            <charset val="128"/>
          </rPr>
          <t xml:space="preserve">
</t>
        </r>
      </text>
    </comment>
    <comment ref="S7" authorId="0" shapeId="0" xr:uid="{00000000-0006-0000-0400-000002000000}">
      <text>
        <r>
          <rPr>
            <sz val="8"/>
            <color indexed="81"/>
            <rFont val="ＭＳ Ｐゴシック"/>
            <family val="3"/>
            <charset val="128"/>
          </rPr>
          <t>自動計算</t>
        </r>
        <r>
          <rPr>
            <sz val="9"/>
            <color indexed="81"/>
            <rFont val="ＭＳ Ｐゴシック"/>
            <family val="3"/>
            <charset val="128"/>
          </rPr>
          <t xml:space="preserve">
</t>
        </r>
      </text>
    </comment>
    <comment ref="AA7" authorId="0" shapeId="0" xr:uid="{00000000-0006-0000-0400-000003000000}">
      <text>
        <r>
          <rPr>
            <sz val="8"/>
            <color indexed="81"/>
            <rFont val="ＭＳ Ｐゴシック"/>
            <family val="3"/>
            <charset val="128"/>
          </rPr>
          <t>自動計算</t>
        </r>
        <r>
          <rPr>
            <sz val="9"/>
            <color indexed="81"/>
            <rFont val="ＭＳ Ｐゴシック"/>
            <family val="3"/>
            <charset val="128"/>
          </rPr>
          <t xml:space="preserve">
</t>
        </r>
      </text>
    </comment>
    <comment ref="AB7" authorId="0" shapeId="0" xr:uid="{00000000-0006-0000-0400-000004000000}">
      <text>
        <r>
          <rPr>
            <sz val="8"/>
            <color indexed="81"/>
            <rFont val="ＭＳ Ｐゴシック"/>
            <family val="3"/>
            <charset val="128"/>
          </rPr>
          <t>自動計算</t>
        </r>
        <r>
          <rPr>
            <sz val="9"/>
            <color indexed="81"/>
            <rFont val="ＭＳ Ｐゴシック"/>
            <family val="3"/>
            <charset val="128"/>
          </rPr>
          <t xml:space="preserve">
</t>
        </r>
      </text>
    </comment>
    <comment ref="AJ7" authorId="0" shapeId="0" xr:uid="{00000000-0006-0000-0400-000005000000}">
      <text>
        <r>
          <rPr>
            <sz val="8"/>
            <color indexed="81"/>
            <rFont val="ＭＳ Ｐゴシック"/>
            <family val="3"/>
            <charset val="128"/>
          </rPr>
          <t>自動計算</t>
        </r>
        <r>
          <rPr>
            <sz val="9"/>
            <color indexed="81"/>
            <rFont val="ＭＳ Ｐゴシック"/>
            <family val="3"/>
            <charset val="128"/>
          </rPr>
          <t xml:space="preserve">
</t>
        </r>
      </text>
    </comment>
    <comment ref="AK7" authorId="0" shapeId="0" xr:uid="{00000000-0006-0000-0400-000006000000}">
      <text>
        <r>
          <rPr>
            <sz val="8"/>
            <color indexed="81"/>
            <rFont val="ＭＳ Ｐゴシック"/>
            <family val="3"/>
            <charset val="128"/>
          </rPr>
          <t>自動計算</t>
        </r>
        <r>
          <rPr>
            <sz val="9"/>
            <color indexed="81"/>
            <rFont val="ＭＳ Ｐゴシック"/>
            <family val="3"/>
            <charset val="128"/>
          </rPr>
          <t xml:space="preserve">
</t>
        </r>
      </text>
    </comment>
    <comment ref="O9" authorId="0" shapeId="0" xr:uid="{00000000-0006-0000-0400-000007000000}">
      <text>
        <r>
          <rPr>
            <sz val="8"/>
            <color indexed="81"/>
            <rFont val="MS P ゴシック"/>
            <family val="3"/>
            <charset val="128"/>
          </rPr>
          <t xml:space="preserve">※委託費限度額を越え、帳簿上、「自己資金」に仕訳が困難が額については、「自己負担額」に整理してください。
</t>
        </r>
      </text>
    </comment>
    <comment ref="Y11" authorId="0" shapeId="0" xr:uid="{00000000-0006-0000-0400-000008000000}">
      <text>
        <r>
          <rPr>
            <sz val="9"/>
            <color indexed="81"/>
            <rFont val="ＭＳ Ｐゴシック"/>
            <family val="3"/>
            <charset val="128"/>
          </rPr>
          <t>自動計算</t>
        </r>
      </text>
    </comment>
    <comment ref="Z11" authorId="0" shapeId="0" xr:uid="{00000000-0006-0000-0400-000009000000}">
      <text>
        <r>
          <rPr>
            <sz val="9"/>
            <color indexed="81"/>
            <rFont val="ＭＳ Ｐゴシック"/>
            <family val="3"/>
            <charset val="128"/>
          </rPr>
          <t>自動計算</t>
        </r>
      </text>
    </comment>
    <comment ref="AA11" authorId="0" shapeId="0" xr:uid="{00000000-0006-0000-0400-00000A000000}">
      <text>
        <r>
          <rPr>
            <sz val="9"/>
            <color indexed="81"/>
            <rFont val="ＭＳ Ｐゴシック"/>
            <family val="3"/>
            <charset val="128"/>
          </rPr>
          <t>自動計算</t>
        </r>
      </text>
    </comment>
    <comment ref="AB11" authorId="0" shapeId="0" xr:uid="{00000000-0006-0000-0400-00000B000000}">
      <text>
        <r>
          <rPr>
            <sz val="9"/>
            <color indexed="81"/>
            <rFont val="ＭＳ Ｐゴシック"/>
            <family val="3"/>
            <charset val="128"/>
          </rPr>
          <t>自動計算</t>
        </r>
      </text>
    </comment>
    <comment ref="AH11" authorId="0" shapeId="0" xr:uid="{00000000-0006-0000-0400-00000C000000}">
      <text>
        <r>
          <rPr>
            <sz val="9"/>
            <color indexed="81"/>
            <rFont val="ＭＳ Ｐゴシック"/>
            <family val="3"/>
            <charset val="128"/>
          </rPr>
          <t>自動計算</t>
        </r>
      </text>
    </comment>
    <comment ref="AI11" authorId="0" shapeId="0" xr:uid="{00000000-0006-0000-0400-00000D000000}">
      <text>
        <r>
          <rPr>
            <sz val="9"/>
            <color indexed="81"/>
            <rFont val="ＭＳ Ｐゴシック"/>
            <family val="3"/>
            <charset val="128"/>
          </rPr>
          <t>自動計算</t>
        </r>
      </text>
    </comment>
    <comment ref="AJ11" authorId="0" shapeId="0" xr:uid="{00000000-0006-0000-0400-00000E000000}">
      <text>
        <r>
          <rPr>
            <sz val="9"/>
            <color indexed="81"/>
            <rFont val="ＭＳ Ｐゴシック"/>
            <family val="3"/>
            <charset val="128"/>
          </rPr>
          <t>自動計算</t>
        </r>
      </text>
    </comment>
    <comment ref="AK11" authorId="0" shapeId="0" xr:uid="{00000000-0006-0000-0400-00000F000000}">
      <text>
        <r>
          <rPr>
            <sz val="9"/>
            <color indexed="81"/>
            <rFont val="ＭＳ Ｐゴシック"/>
            <family val="3"/>
            <charset val="128"/>
          </rPr>
          <t>自動計算</t>
        </r>
      </text>
    </comment>
    <comment ref="P12" authorId="0" shapeId="0" xr:uid="{00000000-0006-0000-0400-000010000000}">
      <text>
        <r>
          <rPr>
            <sz val="9"/>
            <color indexed="81"/>
            <rFont val="ＭＳ Ｐゴシック"/>
            <family val="3"/>
            <charset val="128"/>
          </rPr>
          <t>自動計算</t>
        </r>
      </text>
    </comment>
    <comment ref="Q12" authorId="0" shapeId="0" xr:uid="{00000000-0006-0000-0400-000011000000}">
      <text>
        <r>
          <rPr>
            <sz val="9"/>
            <color indexed="81"/>
            <rFont val="ＭＳ Ｐゴシック"/>
            <family val="3"/>
            <charset val="128"/>
          </rPr>
          <t>自動計算</t>
        </r>
      </text>
    </comment>
    <comment ref="R12" authorId="0" shapeId="0" xr:uid="{00000000-0006-0000-0400-000012000000}">
      <text>
        <r>
          <rPr>
            <sz val="9"/>
            <color indexed="81"/>
            <rFont val="ＭＳ Ｐゴシック"/>
            <family val="3"/>
            <charset val="128"/>
          </rPr>
          <t>自動計算</t>
        </r>
      </text>
    </comment>
    <comment ref="S12" authorId="0" shapeId="0" xr:uid="{00000000-0006-0000-0400-000013000000}">
      <text>
        <r>
          <rPr>
            <sz val="9"/>
            <color indexed="81"/>
            <rFont val="ＭＳ Ｐゴシック"/>
            <family val="3"/>
            <charset val="128"/>
          </rPr>
          <t>自動計算</t>
        </r>
      </text>
    </comment>
    <comment ref="AA17" authorId="0" shapeId="0" xr:uid="{00000000-0006-0000-0400-000014000000}">
      <text>
        <r>
          <rPr>
            <sz val="8"/>
            <color indexed="81"/>
            <rFont val="ＭＳ Ｐゴシック"/>
            <family val="3"/>
            <charset val="128"/>
          </rPr>
          <t>自動計算</t>
        </r>
        <r>
          <rPr>
            <sz val="9"/>
            <color indexed="81"/>
            <rFont val="ＭＳ Ｐゴシック"/>
            <family val="3"/>
            <charset val="128"/>
          </rPr>
          <t xml:space="preserve">
</t>
        </r>
      </text>
    </comment>
    <comment ref="AB17" authorId="0" shapeId="0" xr:uid="{00000000-0006-0000-0400-000015000000}">
      <text>
        <r>
          <rPr>
            <sz val="8"/>
            <color indexed="81"/>
            <rFont val="ＭＳ Ｐゴシック"/>
            <family val="3"/>
            <charset val="128"/>
          </rPr>
          <t>自動計算</t>
        </r>
        <r>
          <rPr>
            <sz val="9"/>
            <color indexed="81"/>
            <rFont val="ＭＳ Ｐゴシック"/>
            <family val="3"/>
            <charset val="128"/>
          </rPr>
          <t xml:space="preserve">
</t>
        </r>
      </text>
    </comment>
    <comment ref="AJ17" authorId="0" shapeId="0" xr:uid="{00000000-0006-0000-0400-000016000000}">
      <text>
        <r>
          <rPr>
            <sz val="8"/>
            <color indexed="81"/>
            <rFont val="ＭＳ Ｐゴシック"/>
            <family val="3"/>
            <charset val="128"/>
          </rPr>
          <t>自動計算</t>
        </r>
        <r>
          <rPr>
            <sz val="9"/>
            <color indexed="81"/>
            <rFont val="ＭＳ Ｐゴシック"/>
            <family val="3"/>
            <charset val="128"/>
          </rPr>
          <t xml:space="preserve">
</t>
        </r>
      </text>
    </comment>
    <comment ref="AK17" authorId="0" shapeId="0" xr:uid="{00000000-0006-0000-0400-000017000000}">
      <text>
        <r>
          <rPr>
            <sz val="8"/>
            <color indexed="81"/>
            <rFont val="ＭＳ Ｐゴシック"/>
            <family val="3"/>
            <charset val="128"/>
          </rPr>
          <t>自動計算</t>
        </r>
        <r>
          <rPr>
            <sz val="9"/>
            <color indexed="81"/>
            <rFont val="ＭＳ Ｐゴシック"/>
            <family val="3"/>
            <charset val="128"/>
          </rPr>
          <t xml:space="preserve">
</t>
        </r>
      </text>
    </comment>
    <comment ref="R18" authorId="0" shapeId="0" xr:uid="{00000000-0006-0000-0400-000018000000}">
      <text>
        <r>
          <rPr>
            <sz val="8"/>
            <color indexed="81"/>
            <rFont val="ＭＳ Ｐゴシック"/>
            <family val="3"/>
            <charset val="128"/>
          </rPr>
          <t>自動計算</t>
        </r>
        <r>
          <rPr>
            <sz val="9"/>
            <color indexed="81"/>
            <rFont val="ＭＳ Ｐゴシック"/>
            <family val="3"/>
            <charset val="128"/>
          </rPr>
          <t xml:space="preserve">
</t>
        </r>
      </text>
    </comment>
    <comment ref="S18" authorId="0" shapeId="0" xr:uid="{00000000-0006-0000-0400-000019000000}">
      <text>
        <r>
          <rPr>
            <sz val="8"/>
            <color indexed="81"/>
            <rFont val="ＭＳ Ｐゴシック"/>
            <family val="3"/>
            <charset val="128"/>
          </rPr>
          <t>自動計算</t>
        </r>
        <r>
          <rPr>
            <sz val="9"/>
            <color indexed="81"/>
            <rFont val="ＭＳ Ｐゴシック"/>
            <family val="3"/>
            <charset val="128"/>
          </rPr>
          <t xml:space="preserve">
</t>
        </r>
      </text>
    </comment>
    <comment ref="X22" authorId="0" shapeId="0" xr:uid="{00000000-0006-0000-0400-00001A000000}">
      <text>
        <r>
          <rPr>
            <sz val="9"/>
            <color indexed="81"/>
            <rFont val="MS P ゴシック"/>
            <family val="3"/>
            <charset val="128"/>
          </rPr>
          <t>一般管理費の場合は、「間接的経費」を「一般管理費」に変更</t>
        </r>
      </text>
    </comment>
    <comment ref="AA22" authorId="0" shapeId="0" xr:uid="{00000000-0006-0000-0400-00001B000000}">
      <text>
        <r>
          <rPr>
            <sz val="8"/>
            <color indexed="81"/>
            <rFont val="ＭＳ Ｐゴシック"/>
            <family val="3"/>
            <charset val="128"/>
          </rPr>
          <t>自動計算</t>
        </r>
        <r>
          <rPr>
            <sz val="9"/>
            <color indexed="81"/>
            <rFont val="ＭＳ Ｐゴシック"/>
            <family val="3"/>
            <charset val="128"/>
          </rPr>
          <t xml:space="preserve">
</t>
        </r>
      </text>
    </comment>
    <comment ref="AB22" authorId="0" shapeId="0" xr:uid="{00000000-0006-0000-0400-00001C000000}">
      <text>
        <r>
          <rPr>
            <sz val="8"/>
            <color indexed="81"/>
            <rFont val="ＭＳ Ｐゴシック"/>
            <family val="3"/>
            <charset val="128"/>
          </rPr>
          <t>自動計算</t>
        </r>
        <r>
          <rPr>
            <sz val="9"/>
            <color indexed="81"/>
            <rFont val="ＭＳ Ｐゴシック"/>
            <family val="3"/>
            <charset val="128"/>
          </rPr>
          <t xml:space="preserve">
</t>
        </r>
      </text>
    </comment>
    <comment ref="O23" authorId="0" shapeId="0" xr:uid="{00000000-0006-0000-0400-00001D000000}">
      <text>
        <r>
          <rPr>
            <sz val="9"/>
            <color indexed="81"/>
            <rFont val="MS P ゴシック"/>
            <family val="3"/>
            <charset val="128"/>
          </rPr>
          <t>一般管理費の場合は、「間接的経費」を「一般管理費」に変更</t>
        </r>
      </text>
    </comment>
    <comment ref="R23" authorId="0" shapeId="0" xr:uid="{00000000-0006-0000-0400-00001E000000}">
      <text>
        <r>
          <rPr>
            <sz val="8"/>
            <color indexed="81"/>
            <rFont val="ＭＳ Ｐゴシック"/>
            <family val="3"/>
            <charset val="128"/>
          </rPr>
          <t>自動計算</t>
        </r>
        <r>
          <rPr>
            <sz val="9"/>
            <color indexed="81"/>
            <rFont val="ＭＳ Ｐゴシック"/>
            <family val="3"/>
            <charset val="128"/>
          </rPr>
          <t xml:space="preserve">
</t>
        </r>
      </text>
    </comment>
    <comment ref="S23" authorId="0" shapeId="0" xr:uid="{00000000-0006-0000-0400-00001F000000}">
      <text>
        <r>
          <rPr>
            <sz val="8"/>
            <color indexed="81"/>
            <rFont val="ＭＳ Ｐゴシック"/>
            <family val="3"/>
            <charset val="128"/>
          </rPr>
          <t>自動計算</t>
        </r>
        <r>
          <rPr>
            <sz val="9"/>
            <color indexed="81"/>
            <rFont val="ＭＳ Ｐゴシック"/>
            <family val="3"/>
            <charset val="128"/>
          </rPr>
          <t xml:space="preserve">
</t>
        </r>
      </text>
    </comment>
    <comment ref="AA24" authorId="0" shapeId="0" xr:uid="{00000000-0006-0000-0400-000020000000}">
      <text>
        <r>
          <rPr>
            <sz val="8"/>
            <color indexed="81"/>
            <rFont val="ＭＳ Ｐゴシック"/>
            <family val="3"/>
            <charset val="128"/>
          </rPr>
          <t>自動計算</t>
        </r>
        <r>
          <rPr>
            <sz val="9"/>
            <color indexed="81"/>
            <rFont val="ＭＳ Ｐゴシック"/>
            <family val="3"/>
            <charset val="128"/>
          </rPr>
          <t xml:space="preserve">
</t>
        </r>
      </text>
    </comment>
    <comment ref="AB24" authorId="0" shapeId="0" xr:uid="{00000000-0006-0000-0400-000021000000}">
      <text>
        <r>
          <rPr>
            <sz val="8"/>
            <color indexed="81"/>
            <rFont val="ＭＳ Ｐゴシック"/>
            <family val="3"/>
            <charset val="128"/>
          </rPr>
          <t>自動計算</t>
        </r>
        <r>
          <rPr>
            <sz val="9"/>
            <color indexed="81"/>
            <rFont val="ＭＳ Ｐゴシック"/>
            <family val="3"/>
            <charset val="128"/>
          </rPr>
          <t xml:space="preserve">
</t>
        </r>
      </text>
    </comment>
    <comment ref="AH24" authorId="0" shapeId="0" xr:uid="{00000000-0006-0000-0400-000022000000}">
      <text>
        <r>
          <rPr>
            <sz val="9"/>
            <color indexed="81"/>
            <rFont val="ＭＳ Ｐゴシック"/>
            <family val="3"/>
            <charset val="128"/>
          </rPr>
          <t>自動計算</t>
        </r>
      </text>
    </comment>
    <comment ref="AI24" authorId="0" shapeId="0" xr:uid="{00000000-0006-0000-0400-000023000000}">
      <text>
        <r>
          <rPr>
            <sz val="9"/>
            <color indexed="81"/>
            <rFont val="ＭＳ Ｐゴシック"/>
            <family val="3"/>
            <charset val="128"/>
          </rPr>
          <t>自動計算</t>
        </r>
      </text>
    </comment>
    <comment ref="AJ24" authorId="0" shapeId="0" xr:uid="{00000000-0006-0000-0400-000024000000}">
      <text>
        <r>
          <rPr>
            <sz val="9"/>
            <color indexed="81"/>
            <rFont val="ＭＳ Ｐゴシック"/>
            <family val="3"/>
            <charset val="128"/>
          </rPr>
          <t>自動計算</t>
        </r>
      </text>
    </comment>
    <comment ref="AK24" authorId="0" shapeId="0" xr:uid="{00000000-0006-0000-0400-000025000000}">
      <text>
        <r>
          <rPr>
            <sz val="9"/>
            <color indexed="81"/>
            <rFont val="ＭＳ Ｐゴシック"/>
            <family val="3"/>
            <charset val="128"/>
          </rPr>
          <t>自動計算</t>
        </r>
      </text>
    </comment>
    <comment ref="R25" authorId="0" shapeId="0" xr:uid="{00000000-0006-0000-0400-000026000000}">
      <text>
        <r>
          <rPr>
            <sz val="8"/>
            <color indexed="81"/>
            <rFont val="ＭＳ Ｐゴシック"/>
            <family val="3"/>
            <charset val="128"/>
          </rPr>
          <t>自動計算</t>
        </r>
        <r>
          <rPr>
            <sz val="9"/>
            <color indexed="81"/>
            <rFont val="ＭＳ Ｐゴシック"/>
            <family val="3"/>
            <charset val="128"/>
          </rPr>
          <t xml:space="preserve">
</t>
        </r>
      </text>
    </comment>
    <comment ref="S25" authorId="0" shapeId="0" xr:uid="{00000000-0006-0000-0400-000027000000}">
      <text>
        <r>
          <rPr>
            <sz val="8"/>
            <color indexed="81"/>
            <rFont val="ＭＳ Ｐゴシック"/>
            <family val="3"/>
            <charset val="128"/>
          </rPr>
          <t>自動計算</t>
        </r>
        <r>
          <rPr>
            <sz val="9"/>
            <color indexed="81"/>
            <rFont val="ＭＳ Ｐゴシック"/>
            <family val="3"/>
            <charset val="128"/>
          </rPr>
          <t xml:space="preserve">
</t>
        </r>
      </text>
    </comment>
    <comment ref="AA26" authorId="0" shapeId="0" xr:uid="{00000000-0006-0000-0400-000028000000}">
      <text>
        <r>
          <rPr>
            <sz val="8"/>
            <color indexed="81"/>
            <rFont val="ＭＳ Ｐゴシック"/>
            <family val="3"/>
            <charset val="128"/>
          </rPr>
          <t>自動計算</t>
        </r>
      </text>
    </comment>
    <comment ref="AB26" authorId="0" shapeId="0" xr:uid="{00000000-0006-0000-0400-000029000000}">
      <text>
        <r>
          <rPr>
            <sz val="8"/>
            <color indexed="81"/>
            <rFont val="ＭＳ Ｐゴシック"/>
            <family val="3"/>
            <charset val="128"/>
          </rPr>
          <t>自動計算</t>
        </r>
      </text>
    </comment>
    <comment ref="R27" authorId="0" shapeId="0" xr:uid="{00000000-0006-0000-0400-00002A000000}">
      <text>
        <r>
          <rPr>
            <sz val="8"/>
            <color indexed="81"/>
            <rFont val="ＭＳ Ｐゴシック"/>
            <family val="3"/>
            <charset val="128"/>
          </rPr>
          <t>自動計算</t>
        </r>
      </text>
    </comment>
    <comment ref="S27" authorId="0" shapeId="0" xr:uid="{00000000-0006-0000-0400-00002B000000}">
      <text>
        <r>
          <rPr>
            <sz val="8"/>
            <color indexed="81"/>
            <rFont val="ＭＳ Ｐゴシック"/>
            <family val="3"/>
            <charset val="128"/>
          </rPr>
          <t>自動計算</t>
        </r>
      </text>
    </comment>
    <comment ref="Y27" authorId="0" shapeId="0" xr:uid="{00000000-0006-0000-0400-00002C000000}">
      <text>
        <r>
          <rPr>
            <sz val="9"/>
            <color indexed="81"/>
            <rFont val="ＭＳ Ｐゴシック"/>
            <family val="3"/>
            <charset val="128"/>
          </rPr>
          <t>自動計算</t>
        </r>
      </text>
    </comment>
    <comment ref="Z27" authorId="0" shapeId="0" xr:uid="{00000000-0006-0000-0400-00002D000000}">
      <text>
        <r>
          <rPr>
            <sz val="9"/>
            <color indexed="81"/>
            <rFont val="ＭＳ Ｐゴシック"/>
            <family val="3"/>
            <charset val="128"/>
          </rPr>
          <t>自動計算</t>
        </r>
      </text>
    </comment>
    <comment ref="AA27" authorId="0" shapeId="0" xr:uid="{00000000-0006-0000-0400-00002E000000}">
      <text>
        <r>
          <rPr>
            <sz val="9"/>
            <color indexed="81"/>
            <rFont val="ＭＳ Ｐゴシック"/>
            <family val="3"/>
            <charset val="128"/>
          </rPr>
          <t>自動計算</t>
        </r>
      </text>
    </comment>
    <comment ref="AB27" authorId="0" shapeId="0" xr:uid="{00000000-0006-0000-0400-00002F000000}">
      <text>
        <r>
          <rPr>
            <sz val="9"/>
            <color indexed="81"/>
            <rFont val="ＭＳ Ｐゴシック"/>
            <family val="3"/>
            <charset val="128"/>
          </rPr>
          <t>自動計算</t>
        </r>
      </text>
    </comment>
    <comment ref="P28" authorId="0" shapeId="0" xr:uid="{00000000-0006-0000-0400-000030000000}">
      <text>
        <r>
          <rPr>
            <sz val="9"/>
            <color indexed="81"/>
            <rFont val="ＭＳ Ｐゴシック"/>
            <family val="3"/>
            <charset val="128"/>
          </rPr>
          <t>自動計算</t>
        </r>
      </text>
    </comment>
    <comment ref="Q28" authorId="0" shapeId="0" xr:uid="{00000000-0006-0000-0400-000031000000}">
      <text>
        <r>
          <rPr>
            <sz val="9"/>
            <color indexed="81"/>
            <rFont val="ＭＳ Ｐゴシック"/>
            <family val="3"/>
            <charset val="128"/>
          </rPr>
          <t>自動計算</t>
        </r>
      </text>
    </comment>
    <comment ref="R28" authorId="0" shapeId="0" xr:uid="{00000000-0006-0000-0400-000032000000}">
      <text>
        <r>
          <rPr>
            <sz val="9"/>
            <color indexed="81"/>
            <rFont val="ＭＳ Ｐゴシック"/>
            <family val="3"/>
            <charset val="128"/>
          </rPr>
          <t>自動計算</t>
        </r>
      </text>
    </comment>
    <comment ref="S28" authorId="0" shapeId="0" xr:uid="{00000000-0006-0000-0400-000033000000}">
      <text>
        <r>
          <rPr>
            <sz val="9"/>
            <color indexed="81"/>
            <rFont val="ＭＳ Ｐゴシック"/>
            <family val="3"/>
            <charset val="128"/>
          </rPr>
          <t>自動計算</t>
        </r>
      </text>
    </comment>
    <comment ref="Y28" authorId="0" shapeId="0" xr:uid="{00000000-0006-0000-0400-000034000000}">
      <text>
        <r>
          <rPr>
            <sz val="9"/>
            <color indexed="81"/>
            <rFont val="ＭＳ Ｐゴシック"/>
            <family val="3"/>
            <charset val="128"/>
          </rPr>
          <t xml:space="preserve">自動計算
</t>
        </r>
      </text>
    </comment>
    <comment ref="Z28" authorId="0" shapeId="0" xr:uid="{00000000-0006-0000-0400-000035000000}">
      <text>
        <r>
          <rPr>
            <sz val="9"/>
            <color indexed="81"/>
            <rFont val="ＭＳ Ｐゴシック"/>
            <family val="3"/>
            <charset val="128"/>
          </rPr>
          <t xml:space="preserve">自動計算
</t>
        </r>
      </text>
    </comment>
    <comment ref="AA28" authorId="0" shapeId="0" xr:uid="{00000000-0006-0000-0400-000036000000}">
      <text>
        <r>
          <rPr>
            <sz val="9"/>
            <color indexed="81"/>
            <rFont val="ＭＳ Ｐゴシック"/>
            <family val="3"/>
            <charset val="128"/>
          </rPr>
          <t xml:space="preserve">自動計算
</t>
        </r>
      </text>
    </comment>
    <comment ref="AB28" authorId="0" shapeId="0" xr:uid="{00000000-0006-0000-0400-000037000000}">
      <text>
        <r>
          <rPr>
            <sz val="9"/>
            <color indexed="81"/>
            <rFont val="ＭＳ Ｐゴシック"/>
            <family val="3"/>
            <charset val="128"/>
          </rPr>
          <t xml:space="preserve">自動計算
</t>
        </r>
      </text>
    </comment>
    <comment ref="P29" authorId="0" shapeId="0" xr:uid="{00000000-0006-0000-0400-000038000000}">
      <text>
        <r>
          <rPr>
            <sz val="9"/>
            <color indexed="81"/>
            <rFont val="ＭＳ Ｐゴシック"/>
            <family val="3"/>
            <charset val="128"/>
          </rPr>
          <t xml:space="preserve">自動計算
</t>
        </r>
      </text>
    </comment>
    <comment ref="Q29" authorId="0" shapeId="0" xr:uid="{00000000-0006-0000-0400-000039000000}">
      <text>
        <r>
          <rPr>
            <sz val="9"/>
            <color indexed="81"/>
            <rFont val="ＭＳ Ｐゴシック"/>
            <family val="3"/>
            <charset val="128"/>
          </rPr>
          <t xml:space="preserve">自動計算
</t>
        </r>
      </text>
    </comment>
    <comment ref="R29" authorId="0" shapeId="0" xr:uid="{00000000-0006-0000-0400-00003A000000}">
      <text>
        <r>
          <rPr>
            <sz val="9"/>
            <color indexed="81"/>
            <rFont val="ＭＳ Ｐゴシック"/>
            <family val="3"/>
            <charset val="128"/>
          </rPr>
          <t xml:space="preserve">自動計算
</t>
        </r>
      </text>
    </comment>
    <comment ref="S29" authorId="0" shapeId="0" xr:uid="{00000000-0006-0000-0400-00003B000000}">
      <text>
        <r>
          <rPr>
            <sz val="9"/>
            <color indexed="81"/>
            <rFont val="ＭＳ Ｐゴシック"/>
            <family val="3"/>
            <charset val="128"/>
          </rPr>
          <t xml:space="preserve">自動計算
</t>
        </r>
      </text>
    </comment>
    <comment ref="AJ30" authorId="0" shapeId="0" xr:uid="{00000000-0006-0000-0400-00003C000000}">
      <text>
        <r>
          <rPr>
            <sz val="9"/>
            <color indexed="81"/>
            <rFont val="ＭＳ Ｐゴシック"/>
            <family val="3"/>
            <charset val="128"/>
          </rPr>
          <t xml:space="preserve">自動計算
</t>
        </r>
      </text>
    </comment>
    <comment ref="AJ34" authorId="0" shapeId="0" xr:uid="{00000000-0006-0000-0400-00003D000000}">
      <text>
        <r>
          <rPr>
            <sz val="9"/>
            <color indexed="81"/>
            <rFont val="ＭＳ Ｐゴシック"/>
            <family val="3"/>
            <charset val="128"/>
          </rPr>
          <t xml:space="preserve">自動計算
</t>
        </r>
      </text>
    </comment>
    <comment ref="AJ35" authorId="0" shapeId="0" xr:uid="{00000000-0006-0000-0400-00003E000000}">
      <text>
        <r>
          <rPr>
            <sz val="9"/>
            <color indexed="81"/>
            <rFont val="ＭＳ Ｐゴシック"/>
            <family val="3"/>
            <charset val="128"/>
          </rPr>
          <t xml:space="preserve">自動計算
</t>
        </r>
      </text>
    </comment>
    <comment ref="AJ36" authorId="0" shapeId="0" xr:uid="{00000000-0006-0000-0400-00003F000000}">
      <text>
        <r>
          <rPr>
            <sz val="9"/>
            <color indexed="81"/>
            <rFont val="ＭＳ Ｐゴシック"/>
            <family val="3"/>
            <charset val="128"/>
          </rPr>
          <t>自動計算</t>
        </r>
      </text>
    </comment>
    <comment ref="AJ39" authorId="0" shapeId="0" xr:uid="{00000000-0006-0000-0400-000040000000}">
      <text>
        <r>
          <rPr>
            <sz val="9"/>
            <color indexed="81"/>
            <rFont val="ＭＳ Ｐゴシック"/>
            <family val="3"/>
            <charset val="128"/>
          </rPr>
          <t>自動計算</t>
        </r>
      </text>
    </comment>
  </commentList>
</comments>
</file>

<file path=xl/sharedStrings.xml><?xml version="1.0" encoding="utf-8"?>
<sst xmlns="http://schemas.openxmlformats.org/spreadsheetml/2006/main" count="523" uniqueCount="221">
  <si>
    <t>購　入　金　額</t>
  </si>
  <si>
    <t>増</t>
  </si>
  <si>
    <t>減</t>
  </si>
  <si>
    <t>員数</t>
  </si>
  <si>
    <t>円</t>
  </si>
  <si>
    <t>比　較　増　減</t>
  </si>
  <si>
    <t>（うち消費税）</t>
  </si>
  <si>
    <t>区　　　分</t>
    <phoneticPr fontId="2"/>
  </si>
  <si>
    <t>精 算 額</t>
    <phoneticPr fontId="2"/>
  </si>
  <si>
    <t>予 算 額</t>
    <phoneticPr fontId="2"/>
  </si>
  <si>
    <t>備　考</t>
    <phoneticPr fontId="2"/>
  </si>
  <si>
    <t>規格・型式</t>
    <rPh sb="3" eb="5">
      <t>カタシキ</t>
    </rPh>
    <phoneticPr fontId="2"/>
  </si>
  <si>
    <t>単価（税込）</t>
    <rPh sb="3" eb="5">
      <t>ゼイコミ</t>
    </rPh>
    <phoneticPr fontId="2"/>
  </si>
  <si>
    <t>金額（税込）</t>
    <rPh sb="3" eb="5">
      <t>ゼイコミ</t>
    </rPh>
    <phoneticPr fontId="2"/>
  </si>
  <si>
    <t>使用目的</t>
    <phoneticPr fontId="2"/>
  </si>
  <si>
    <t>　委託費</t>
    <phoneticPr fontId="2"/>
  </si>
  <si>
    <t>合　計</t>
    <rPh sb="0" eb="1">
      <t>ゴウ</t>
    </rPh>
    <rPh sb="2" eb="3">
      <t>ケイ</t>
    </rPh>
    <phoneticPr fontId="2"/>
  </si>
  <si>
    <t>（住　所）</t>
    <rPh sb="1" eb="2">
      <t>ジュウ</t>
    </rPh>
    <rPh sb="3" eb="4">
      <t>トコロ</t>
    </rPh>
    <phoneticPr fontId="2"/>
  </si>
  <si>
    <t>　支出の部</t>
    <phoneticPr fontId="2"/>
  </si>
  <si>
    <t>（代表者）</t>
    <rPh sb="1" eb="4">
      <t>ダイヒョウシャ</t>
    </rPh>
    <phoneticPr fontId="2"/>
  </si>
  <si>
    <t>印</t>
    <rPh sb="0" eb="1">
      <t>イン</t>
    </rPh>
    <phoneticPr fontId="2"/>
  </si>
  <si>
    <t>（２）委託試験研究の開始及び完了の時期</t>
    <phoneticPr fontId="2"/>
  </si>
  <si>
    <t>開始：平成○○年○月○日</t>
    <rPh sb="0" eb="2">
      <t>カイシ</t>
    </rPh>
    <rPh sb="3" eb="5">
      <t>ヘイセイ</t>
    </rPh>
    <rPh sb="7" eb="8">
      <t>ネン</t>
    </rPh>
    <rPh sb="9" eb="10">
      <t>ガツ</t>
    </rPh>
    <rPh sb="11" eb="12">
      <t>ニチ</t>
    </rPh>
    <phoneticPr fontId="2"/>
  </si>
  <si>
    <t>比　較　増　減</t>
    <phoneticPr fontId="2"/>
  </si>
  <si>
    <t>委託試験研究実績報告書</t>
    <phoneticPr fontId="2"/>
  </si>
  <si>
    <t>１　事業の実施状況</t>
    <phoneticPr fontId="2"/>
  </si>
  <si>
    <t>計</t>
    <phoneticPr fontId="2"/>
  </si>
  <si>
    <t>生物系特定産業技術研究支援センター所長　殿</t>
    <phoneticPr fontId="2"/>
  </si>
  <si>
    <t>品　　目</t>
    <phoneticPr fontId="2"/>
  </si>
  <si>
    <t>委託試験研究成果報告書のとおり　</t>
    <phoneticPr fontId="2"/>
  </si>
  <si>
    <t>（３）委託試験研究の研究代表者の所属及び氏名</t>
    <rPh sb="10" eb="12">
      <t>ケンキュウ</t>
    </rPh>
    <rPh sb="12" eb="15">
      <t>ダイヒョウシャ</t>
    </rPh>
    <phoneticPr fontId="2"/>
  </si>
  <si>
    <t>（代表機関名）</t>
    <rPh sb="1" eb="3">
      <t>ダイヒョウ</t>
    </rPh>
    <rPh sb="3" eb="6">
      <t>キカンメイ</t>
    </rPh>
    <phoneticPr fontId="2"/>
  </si>
  <si>
    <t>（１）試験研究計画名</t>
    <rPh sb="7" eb="9">
      <t>ケイカク</t>
    </rPh>
    <phoneticPr fontId="2"/>
  </si>
  <si>
    <t>精　算　 額</t>
    <phoneticPr fontId="2"/>
  </si>
  <si>
    <t>予　算　額</t>
    <phoneticPr fontId="2"/>
  </si>
  <si>
    <t>　直接経費　</t>
    <phoneticPr fontId="2"/>
  </si>
  <si>
    <t>　消費税等相当額</t>
    <rPh sb="1" eb="4">
      <t>ショウヒゼイ</t>
    </rPh>
    <rPh sb="4" eb="5">
      <t>トウ</t>
    </rPh>
    <rPh sb="5" eb="8">
      <t>ソウトウガク</t>
    </rPh>
    <phoneticPr fontId="2"/>
  </si>
  <si>
    <t>試作品名</t>
    <rPh sb="0" eb="3">
      <t>シサクヒン</t>
    </rPh>
    <rPh sb="3" eb="4">
      <t>メイ</t>
    </rPh>
    <phoneticPr fontId="2"/>
  </si>
  <si>
    <t>構成</t>
    <rPh sb="0" eb="2">
      <t>コウセイ</t>
    </rPh>
    <phoneticPr fontId="2"/>
  </si>
  <si>
    <t>仕　様</t>
    <rPh sb="0" eb="1">
      <t>シ</t>
    </rPh>
    <rPh sb="2" eb="3">
      <t>サマ</t>
    </rPh>
    <phoneticPr fontId="2"/>
  </si>
  <si>
    <t>製造又は取得価格</t>
    <rPh sb="0" eb="2">
      <t>セイゾウ</t>
    </rPh>
    <rPh sb="2" eb="3">
      <t>マタ</t>
    </rPh>
    <rPh sb="4" eb="6">
      <t>シュトク</t>
    </rPh>
    <rPh sb="6" eb="8">
      <t>カカク</t>
    </rPh>
    <phoneticPr fontId="2"/>
  </si>
  <si>
    <t>所有権者
（試作品の所在地）</t>
    <rPh sb="0" eb="2">
      <t>ショユウ</t>
    </rPh>
    <rPh sb="2" eb="4">
      <t>ケンシャ</t>
    </rPh>
    <rPh sb="6" eb="9">
      <t>シサクヒン</t>
    </rPh>
    <rPh sb="10" eb="13">
      <t>ショザイチ</t>
    </rPh>
    <phoneticPr fontId="2"/>
  </si>
  <si>
    <t>資産計上した場合の年月</t>
    <rPh sb="0" eb="2">
      <t>シサン</t>
    </rPh>
    <rPh sb="2" eb="4">
      <t>ケイジョウ</t>
    </rPh>
    <rPh sb="6" eb="8">
      <t>バアイ</t>
    </rPh>
    <rPh sb="9" eb="11">
      <t>ネンゲツ</t>
    </rPh>
    <phoneticPr fontId="2"/>
  </si>
  <si>
    <t>備　考</t>
    <rPh sb="0" eb="1">
      <t>ソナエ</t>
    </rPh>
    <rPh sb="2" eb="3">
      <t>コウ</t>
    </rPh>
    <phoneticPr fontId="2"/>
  </si>
  <si>
    <t>人件費　　　　　　　　　　　　　　　　　円</t>
    <rPh sb="0" eb="3">
      <t>ジンケンヒ</t>
    </rPh>
    <rPh sb="20" eb="21">
      <t>エン</t>
    </rPh>
    <phoneticPr fontId="2"/>
  </si>
  <si>
    <t>謝金　　　　　　　　　　　　　　　　　　 円</t>
    <rPh sb="0" eb="2">
      <t>シャキン</t>
    </rPh>
    <rPh sb="21" eb="22">
      <t>エン</t>
    </rPh>
    <phoneticPr fontId="2"/>
  </si>
  <si>
    <t>旅費　　　　　　　　　　　　　　　　　　 円</t>
    <rPh sb="0" eb="2">
      <t>リョヒ</t>
    </rPh>
    <rPh sb="21" eb="22">
      <t>エン</t>
    </rPh>
    <phoneticPr fontId="2"/>
  </si>
  <si>
    <t>試験研究費　　　　　　　　　　　　　　円</t>
    <rPh sb="0" eb="2">
      <t>シケン</t>
    </rPh>
    <rPh sb="2" eb="5">
      <t>ケンキュウヒ</t>
    </rPh>
    <rPh sb="19" eb="20">
      <t>エン</t>
    </rPh>
    <phoneticPr fontId="2"/>
  </si>
  <si>
    <t>（コンソーシアム名）</t>
    <rPh sb="8" eb="9">
      <t>メイ</t>
    </rPh>
    <phoneticPr fontId="2"/>
  </si>
  <si>
    <t>（４）委託試験研究の成果</t>
    <phoneticPr fontId="2"/>
  </si>
  <si>
    <t>国立研究開発法人農業・食品産業技術総合研究機構</t>
    <rPh sb="0" eb="2">
      <t>コクリツ</t>
    </rPh>
    <rPh sb="2" eb="4">
      <t>ケンキュウ</t>
    </rPh>
    <rPh sb="4" eb="6">
      <t>カイハツ</t>
    </rPh>
    <rPh sb="11" eb="13">
      <t>ショクヒン</t>
    </rPh>
    <rPh sb="17" eb="19">
      <t>ソウゴウ</t>
    </rPh>
    <phoneticPr fontId="2"/>
  </si>
  <si>
    <t>（様式Ⅲ－３）</t>
    <rPh sb="1" eb="3">
      <t>ヨウシキ</t>
    </rPh>
    <phoneticPr fontId="2"/>
  </si>
  <si>
    <t>収入の部</t>
    <rPh sb="0" eb="2">
      <t>シュウニュウ</t>
    </rPh>
    <rPh sb="3" eb="4">
      <t>ブ</t>
    </rPh>
    <phoneticPr fontId="2"/>
  </si>
  <si>
    <t>支出の部</t>
    <rPh sb="0" eb="2">
      <t>シシュツ</t>
    </rPh>
    <rPh sb="3" eb="4">
      <t>ブ</t>
    </rPh>
    <phoneticPr fontId="2"/>
  </si>
  <si>
    <t>４－１　委託費</t>
    <rPh sb="4" eb="7">
      <t>イタクヒ</t>
    </rPh>
    <phoneticPr fontId="2"/>
  </si>
  <si>
    <t>４－２　自己資金</t>
    <rPh sb="4" eb="6">
      <t>ジコ</t>
    </rPh>
    <rPh sb="6" eb="8">
      <t>シキン</t>
    </rPh>
    <phoneticPr fontId="2"/>
  </si>
  <si>
    <r>
      <t>　　　　　　　　　　　　　　　　　　</t>
    </r>
    <r>
      <rPr>
        <sz val="9"/>
        <rFont val="ＭＳ Ｐゴシック"/>
        <family val="3"/>
        <charset val="128"/>
      </rPr>
      <t>　（知の集積用）</t>
    </r>
    <rPh sb="20" eb="21">
      <t>チ</t>
    </rPh>
    <rPh sb="22" eb="24">
      <t>シュウセキ</t>
    </rPh>
    <rPh sb="24" eb="25">
      <t>ヨウ</t>
    </rPh>
    <phoneticPr fontId="2"/>
  </si>
  <si>
    <t>試験研究計画名：</t>
    <phoneticPr fontId="19"/>
  </si>
  <si>
    <t>○○○○○○○○○○○○○○○○○○</t>
    <phoneticPr fontId="19"/>
  </si>
  <si>
    <t>コンソーシアム名：　</t>
    <rPh sb="7" eb="8">
      <t>メイ</t>
    </rPh>
    <phoneticPr fontId="19"/>
  </si>
  <si>
    <t>○○○○○○○○○</t>
    <phoneticPr fontId="19"/>
  </si>
  <si>
    <t>当該事業年度の実施期間：</t>
    <rPh sb="0" eb="2">
      <t>トウガイ</t>
    </rPh>
    <rPh sb="2" eb="4">
      <t>ジギョウ</t>
    </rPh>
    <rPh sb="4" eb="6">
      <t>ネンド</t>
    </rPh>
    <rPh sb="7" eb="9">
      <t>ジッシ</t>
    </rPh>
    <rPh sb="9" eb="11">
      <t>キカン</t>
    </rPh>
    <phoneticPr fontId="19"/>
  </si>
  <si>
    <t>○○（株）</t>
    <rPh sb="2" eb="5">
      <t>カブ</t>
    </rPh>
    <phoneticPr fontId="19"/>
  </si>
  <si>
    <t>（株）○○</t>
    <rPh sb="0" eb="3">
      <t>カブ</t>
    </rPh>
    <phoneticPr fontId="19"/>
  </si>
  <si>
    <t>合計</t>
    <rPh sb="0" eb="2">
      <t>ゴウケイ</t>
    </rPh>
    <phoneticPr fontId="19"/>
  </si>
  <si>
    <t>備考</t>
    <rPh sb="0" eb="2">
      <t>ビコウ</t>
    </rPh>
    <phoneticPr fontId="19"/>
  </si>
  <si>
    <t>　試験研究費計</t>
    <rPh sb="1" eb="3">
      <t>シケン</t>
    </rPh>
    <rPh sb="3" eb="6">
      <t>ケンキュウヒ</t>
    </rPh>
    <rPh sb="6" eb="7">
      <t>ケイ</t>
    </rPh>
    <phoneticPr fontId="2"/>
  </si>
  <si>
    <t>人件費計</t>
    <rPh sb="0" eb="3">
      <t>ジンケンヒ</t>
    </rPh>
    <rPh sb="3" eb="4">
      <t>ケイ</t>
    </rPh>
    <phoneticPr fontId="2"/>
  </si>
  <si>
    <t>謝金</t>
    <rPh sb="0" eb="2">
      <t>シャキン</t>
    </rPh>
    <phoneticPr fontId="2"/>
  </si>
  <si>
    <t>国内旅費（依頼出張）</t>
    <rPh sb="0" eb="2">
      <t>コクナイ</t>
    </rPh>
    <rPh sb="2" eb="4">
      <t>リョヒ</t>
    </rPh>
    <phoneticPr fontId="2"/>
  </si>
  <si>
    <t>外国旅費</t>
    <rPh sb="0" eb="2">
      <t>ガイコク</t>
    </rPh>
    <rPh sb="2" eb="4">
      <t>リョヒ</t>
    </rPh>
    <phoneticPr fontId="19"/>
  </si>
  <si>
    <t>旅費計</t>
    <rPh sb="0" eb="2">
      <t>リョヒ</t>
    </rPh>
    <rPh sb="2" eb="3">
      <t>ケイ</t>
    </rPh>
    <phoneticPr fontId="2"/>
  </si>
  <si>
    <t>機械・備品費計</t>
    <rPh sb="0" eb="2">
      <t>キカイ</t>
    </rPh>
    <rPh sb="3" eb="6">
      <t>ビヒンヒ</t>
    </rPh>
    <rPh sb="6" eb="7">
      <t>ケイ</t>
    </rPh>
    <phoneticPr fontId="2"/>
  </si>
  <si>
    <t>印刷製本費計</t>
    <rPh sb="0" eb="2">
      <t>インサツ</t>
    </rPh>
    <rPh sb="2" eb="4">
      <t>セイホン</t>
    </rPh>
    <rPh sb="4" eb="5">
      <t>ヒ</t>
    </rPh>
    <rPh sb="5" eb="6">
      <t>ケイ</t>
    </rPh>
    <phoneticPr fontId="2"/>
  </si>
  <si>
    <t>消耗品計</t>
    <rPh sb="0" eb="3">
      <t>ショウモウヒン</t>
    </rPh>
    <rPh sb="3" eb="4">
      <t>ケイ</t>
    </rPh>
    <phoneticPr fontId="2"/>
  </si>
  <si>
    <t>借料及び損料計</t>
    <rPh sb="0" eb="2">
      <t>シャクリョウ</t>
    </rPh>
    <rPh sb="2" eb="3">
      <t>オヨ</t>
    </rPh>
    <rPh sb="4" eb="6">
      <t>ソンリョウ</t>
    </rPh>
    <rPh sb="6" eb="7">
      <t>ケイ</t>
    </rPh>
    <phoneticPr fontId="2"/>
  </si>
  <si>
    <t>光熱水料計</t>
    <rPh sb="0" eb="4">
      <t>コウネツスイリョウ</t>
    </rPh>
    <rPh sb="4" eb="5">
      <t>ケイ</t>
    </rPh>
    <phoneticPr fontId="2"/>
  </si>
  <si>
    <t>燃料費計</t>
    <rPh sb="0" eb="3">
      <t>ネンリョウヒ</t>
    </rPh>
    <rPh sb="3" eb="4">
      <t>ケイ</t>
    </rPh>
    <phoneticPr fontId="2"/>
  </si>
  <si>
    <t>会議費計</t>
    <rPh sb="0" eb="3">
      <t>カイギヒ</t>
    </rPh>
    <rPh sb="3" eb="4">
      <t>ケイ</t>
    </rPh>
    <phoneticPr fontId="2"/>
  </si>
  <si>
    <t>雑役務費計</t>
    <rPh sb="0" eb="3">
      <t>ザツエキム</t>
    </rPh>
    <rPh sb="3" eb="4">
      <t>ヒ</t>
    </rPh>
    <rPh sb="4" eb="5">
      <t>ケイ</t>
    </rPh>
    <phoneticPr fontId="2"/>
  </si>
  <si>
    <t>賃金計</t>
    <rPh sb="0" eb="2">
      <t>チンギン</t>
    </rPh>
    <rPh sb="2" eb="3">
      <t>ケイ</t>
    </rPh>
    <phoneticPr fontId="2"/>
  </si>
  <si>
    <t>消費税等相当額</t>
    <rPh sb="0" eb="3">
      <t>ショウヒゼイ</t>
    </rPh>
    <rPh sb="3" eb="4">
      <t>トウ</t>
    </rPh>
    <rPh sb="4" eb="7">
      <t>ソウトウガク</t>
    </rPh>
    <phoneticPr fontId="2"/>
  </si>
  <si>
    <t>人件費　　　　　　　　　　　　　　　円</t>
    <rPh sb="0" eb="3">
      <t>ジンケンヒ</t>
    </rPh>
    <rPh sb="18" eb="19">
      <t>エン</t>
    </rPh>
    <phoneticPr fontId="2"/>
  </si>
  <si>
    <t>謝金　　　　　　　　　　　　　　　　 円</t>
    <rPh sb="0" eb="2">
      <t>シャキン</t>
    </rPh>
    <rPh sb="19" eb="20">
      <t>エン</t>
    </rPh>
    <phoneticPr fontId="2"/>
  </si>
  <si>
    <t>旅費　　　　　　　　　　　　　　　　 円</t>
    <rPh sb="0" eb="2">
      <t>リョヒ</t>
    </rPh>
    <rPh sb="19" eb="20">
      <t>エン</t>
    </rPh>
    <phoneticPr fontId="2"/>
  </si>
  <si>
    <t>試験研究費　　　　　　　　　　　　円</t>
    <rPh sb="0" eb="2">
      <t>シケン</t>
    </rPh>
    <rPh sb="2" eb="5">
      <t>ケンキュウヒ</t>
    </rPh>
    <rPh sb="17" eb="18">
      <t>エン</t>
    </rPh>
    <phoneticPr fontId="2"/>
  </si>
  <si>
    <t>委託費合計額（A）</t>
    <rPh sb="0" eb="2">
      <t>イタク</t>
    </rPh>
    <rPh sb="2" eb="3">
      <t>ヒ</t>
    </rPh>
    <rPh sb="3" eb="6">
      <t>ゴウケイガク</t>
    </rPh>
    <phoneticPr fontId="2"/>
  </si>
  <si>
    <t>自己資金合計（B）</t>
    <rPh sb="0" eb="2">
      <t>ジコ</t>
    </rPh>
    <rPh sb="2" eb="4">
      <t>シキン</t>
    </rPh>
    <rPh sb="4" eb="6">
      <t>ゴウケイ</t>
    </rPh>
    <phoneticPr fontId="2"/>
  </si>
  <si>
    <t>A</t>
    <phoneticPr fontId="19"/>
  </si>
  <si>
    <t>細目/構成員名</t>
    <rPh sb="0" eb="2">
      <t>サイモク</t>
    </rPh>
    <rPh sb="3" eb="6">
      <t>コウセイイン</t>
    </rPh>
    <rPh sb="6" eb="7">
      <t>メイ</t>
    </rPh>
    <phoneticPr fontId="2"/>
  </si>
  <si>
    <t>試験研究費計</t>
    <rPh sb="0" eb="2">
      <t>シケン</t>
    </rPh>
    <rPh sb="2" eb="5">
      <t>ケンキュウヒ</t>
    </rPh>
    <rPh sb="5" eb="6">
      <t>ケイ</t>
    </rPh>
    <phoneticPr fontId="2"/>
  </si>
  <si>
    <t>平成○○年度　自己資金集計表</t>
    <rPh sb="0" eb="2">
      <t>ヘイセイ</t>
    </rPh>
    <rPh sb="4" eb="6">
      <t>ネンド</t>
    </rPh>
    <rPh sb="7" eb="9">
      <t>ジコ</t>
    </rPh>
    <rPh sb="9" eb="11">
      <t>シキン</t>
    </rPh>
    <rPh sb="11" eb="13">
      <t>シュウケイ</t>
    </rPh>
    <rPh sb="13" eb="14">
      <t>ヒョウ</t>
    </rPh>
    <phoneticPr fontId="19"/>
  </si>
  <si>
    <t>委託費総額（A)</t>
    <rPh sb="0" eb="2">
      <t>イタク</t>
    </rPh>
    <rPh sb="2" eb="3">
      <t>ヒ</t>
    </rPh>
    <rPh sb="3" eb="5">
      <t>ソウガク</t>
    </rPh>
    <phoneticPr fontId="19"/>
  </si>
  <si>
    <t>H○.○.○</t>
    <phoneticPr fontId="19"/>
  </si>
  <si>
    <t>～</t>
    <phoneticPr fontId="2"/>
  </si>
  <si>
    <t>平成○○年度　委託費集計表</t>
    <rPh sb="0" eb="2">
      <t>ヘイセイ</t>
    </rPh>
    <rPh sb="4" eb="6">
      <t>ネンド</t>
    </rPh>
    <rPh sb="7" eb="10">
      <t>イタクヒ</t>
    </rPh>
    <rPh sb="10" eb="13">
      <t>シュウケイヒョウ</t>
    </rPh>
    <phoneticPr fontId="19"/>
  </si>
  <si>
    <t>２　収支精算</t>
    <rPh sb="2" eb="4">
      <t>シュウシ</t>
    </rPh>
    <rPh sb="4" eb="6">
      <t>セイサン</t>
    </rPh>
    <phoneticPr fontId="2"/>
  </si>
  <si>
    <t>　自己資金</t>
    <rPh sb="1" eb="3">
      <t>ジコ</t>
    </rPh>
    <rPh sb="3" eb="5">
      <t>シキン</t>
    </rPh>
    <phoneticPr fontId="2"/>
  </si>
  <si>
    <t>３－１　委託費</t>
    <rPh sb="4" eb="7">
      <t>イタクヒ</t>
    </rPh>
    <phoneticPr fontId="2"/>
  </si>
  <si>
    <t>３－２　自己資金</t>
    <rPh sb="4" eb="6">
      <t>ジコ</t>
    </rPh>
    <rPh sb="6" eb="8">
      <t>シキン</t>
    </rPh>
    <phoneticPr fontId="2"/>
  </si>
  <si>
    <t>自己資金
マッチング条件成立下限額（C)</t>
    <rPh sb="0" eb="2">
      <t>ジコ</t>
    </rPh>
    <rPh sb="2" eb="4">
      <t>シキン</t>
    </rPh>
    <rPh sb="10" eb="12">
      <t>ジョウケン</t>
    </rPh>
    <rPh sb="12" eb="14">
      <t>セイリツ</t>
    </rPh>
    <rPh sb="14" eb="16">
      <t>カゲン</t>
    </rPh>
    <rPh sb="16" eb="17">
      <t>ガク</t>
    </rPh>
    <phoneticPr fontId="19"/>
  </si>
  <si>
    <t>自己資金　過不足</t>
    <rPh sb="0" eb="2">
      <t>ジコ</t>
    </rPh>
    <rPh sb="2" eb="4">
      <t>シキン</t>
    </rPh>
    <rPh sb="5" eb="8">
      <t>カフソク</t>
    </rPh>
    <phoneticPr fontId="2"/>
  </si>
  <si>
    <r>
      <t>○○○○○○</t>
    </r>
    <r>
      <rPr>
        <sz val="10"/>
        <color rgb="FFFF0000"/>
        <rFont val="ＭＳ Ｐゴシック"/>
        <family val="3"/>
        <charset val="128"/>
      </rPr>
      <t>←※委託研究契約書に記載されている試験研究計画名を記載</t>
    </r>
    <phoneticPr fontId="2"/>
  </si>
  <si>
    <r>
      <t>開始：平成○○年○月○日　</t>
    </r>
    <r>
      <rPr>
        <sz val="10"/>
        <color rgb="FFFF0000"/>
        <rFont val="ＭＳ Ｐゴシック"/>
        <family val="3"/>
        <charset val="128"/>
      </rPr>
      <t>←※当該年度の事業実施期間を記載</t>
    </r>
    <rPh sb="0" eb="2">
      <t>カイシ</t>
    </rPh>
    <rPh sb="3" eb="5">
      <t>ヘイセイ</t>
    </rPh>
    <rPh sb="7" eb="8">
      <t>ネン</t>
    </rPh>
    <rPh sb="9" eb="10">
      <t>ガツ</t>
    </rPh>
    <rPh sb="11" eb="12">
      <t>ニチ</t>
    </rPh>
    <phoneticPr fontId="2"/>
  </si>
  <si>
    <r>
      <t>××大学××研究センター　生研　太郎　</t>
    </r>
    <r>
      <rPr>
        <sz val="10"/>
        <color rgb="FFFF0000"/>
        <rFont val="ＭＳ Ｐゴシック"/>
        <family val="3"/>
        <charset val="128"/>
      </rPr>
      <t>←※研究代表者の所属・氏名を記載</t>
    </r>
    <phoneticPr fontId="2"/>
  </si>
  <si>
    <t>３　物品購入実績</t>
    <rPh sb="2" eb="4">
      <t>ブッピン</t>
    </rPh>
    <rPh sb="4" eb="6">
      <t>コウニュウ</t>
    </rPh>
    <rPh sb="6" eb="8">
      <t>ジッセキ</t>
    </rPh>
    <phoneticPr fontId="2"/>
  </si>
  <si>
    <t>４　取得した試作品等</t>
    <rPh sb="2" eb="4">
      <t>シュトク</t>
    </rPh>
    <rPh sb="6" eb="9">
      <t>シサクヒン</t>
    </rPh>
    <rPh sb="9" eb="10">
      <t>トウ</t>
    </rPh>
    <phoneticPr fontId="2"/>
  </si>
  <si>
    <t>項　　　　目</t>
    <rPh sb="0" eb="1">
      <t>コウ</t>
    </rPh>
    <rPh sb="5" eb="6">
      <t>メ</t>
    </rPh>
    <phoneticPr fontId="2"/>
  </si>
  <si>
    <t>委託費</t>
    <rPh sb="0" eb="2">
      <t>イタク</t>
    </rPh>
    <rPh sb="2" eb="3">
      <t>ヒ</t>
    </rPh>
    <phoneticPr fontId="2"/>
  </si>
  <si>
    <t>自己資金</t>
    <rPh sb="0" eb="2">
      <t>ジコ</t>
    </rPh>
    <rPh sb="2" eb="4">
      <t>シキン</t>
    </rPh>
    <phoneticPr fontId="2"/>
  </si>
  <si>
    <t>自己資金
マッチングファンド条件
成立下限額</t>
    <rPh sb="0" eb="2">
      <t>ジコ</t>
    </rPh>
    <rPh sb="2" eb="4">
      <t>シキン</t>
    </rPh>
    <rPh sb="14" eb="16">
      <t>ジョウケン</t>
    </rPh>
    <rPh sb="17" eb="19">
      <t>セイリツ</t>
    </rPh>
    <rPh sb="19" eb="21">
      <t>カゲン</t>
    </rPh>
    <rPh sb="21" eb="22">
      <t>ガク</t>
    </rPh>
    <phoneticPr fontId="2"/>
  </si>
  <si>
    <t>金　　　額（円）</t>
    <rPh sb="0" eb="1">
      <t>キン</t>
    </rPh>
    <rPh sb="4" eb="5">
      <t>ガク</t>
    </rPh>
    <rPh sb="6" eb="7">
      <t>エン</t>
    </rPh>
    <phoneticPr fontId="2"/>
  </si>
  <si>
    <t>　※契約書記載の代表者名</t>
    <phoneticPr fontId="2"/>
  </si>
  <si>
    <t>２－３　マッチングファンド条件成立状況</t>
    <rPh sb="13" eb="15">
      <t>ジョウケン</t>
    </rPh>
    <rPh sb="15" eb="17">
      <t>セイリツ</t>
    </rPh>
    <rPh sb="17" eb="19">
      <t>ジョウキョウ</t>
    </rPh>
    <phoneticPr fontId="2"/>
  </si>
  <si>
    <t>添付資料</t>
    <rPh sb="0" eb="2">
      <t>テンプ</t>
    </rPh>
    <rPh sb="2" eb="4">
      <t>シリョウ</t>
    </rPh>
    <phoneticPr fontId="2"/>
  </si>
  <si>
    <t>4－１　委託費</t>
    <rPh sb="4" eb="7">
      <t>イタクヒ</t>
    </rPh>
    <phoneticPr fontId="2"/>
  </si>
  <si>
    <t>　間接的経費</t>
    <rPh sb="1" eb="4">
      <t>カンセツテキ</t>
    </rPh>
    <rPh sb="4" eb="6">
      <t>ケイヒ</t>
    </rPh>
    <phoneticPr fontId="2"/>
  </si>
  <si>
    <t>　自己負担額</t>
    <rPh sb="1" eb="3">
      <t>ジコ</t>
    </rPh>
    <rPh sb="3" eb="6">
      <t>フタンガク</t>
    </rPh>
    <phoneticPr fontId="2"/>
  </si>
  <si>
    <t>※資産登録した（する）備品等全て記載のこと。雑役務費で整備した備品等も含む。</t>
    <rPh sb="1" eb="3">
      <t>シサン</t>
    </rPh>
    <rPh sb="3" eb="5">
      <t>トウロク</t>
    </rPh>
    <rPh sb="11" eb="13">
      <t>ビヒン</t>
    </rPh>
    <rPh sb="13" eb="14">
      <t>トウ</t>
    </rPh>
    <rPh sb="14" eb="15">
      <t>スベ</t>
    </rPh>
    <rPh sb="16" eb="18">
      <t>キサイ</t>
    </rPh>
    <rPh sb="22" eb="23">
      <t>ザツ</t>
    </rPh>
    <rPh sb="23" eb="25">
      <t>エキム</t>
    </rPh>
    <rPh sb="25" eb="26">
      <t>ヒ</t>
    </rPh>
    <rPh sb="27" eb="29">
      <t>セイビ</t>
    </rPh>
    <rPh sb="31" eb="34">
      <t>ビヒンナド</t>
    </rPh>
    <rPh sb="35" eb="36">
      <t>フク</t>
    </rPh>
    <phoneticPr fontId="2"/>
  </si>
  <si>
    <t>間接的経費</t>
    <rPh sb="0" eb="3">
      <t>カンセツテキ</t>
    </rPh>
    <rPh sb="3" eb="5">
      <t>ケイヒ</t>
    </rPh>
    <phoneticPr fontId="2"/>
  </si>
  <si>
    <t>直接経費 計</t>
    <rPh sb="0" eb="2">
      <t>チョクセツ</t>
    </rPh>
    <rPh sb="2" eb="4">
      <t>ケイヒ</t>
    </rPh>
    <rPh sb="5" eb="6">
      <t>ケイ</t>
    </rPh>
    <phoneticPr fontId="2"/>
  </si>
  <si>
    <t>自己資金 前年度からの繰越額（D)</t>
    <phoneticPr fontId="2"/>
  </si>
  <si>
    <t>差額（E)</t>
    <rPh sb="0" eb="2">
      <t>サガク</t>
    </rPh>
    <phoneticPr fontId="19"/>
  </si>
  <si>
    <t>E=B+D-C</t>
    <phoneticPr fontId="19"/>
  </si>
  <si>
    <t>D</t>
    <phoneticPr fontId="2"/>
  </si>
  <si>
    <t>残額</t>
    <rPh sb="0" eb="1">
      <t>ザン</t>
    </rPh>
    <rPh sb="1" eb="2">
      <t>ガク</t>
    </rPh>
    <phoneticPr fontId="2"/>
  </si>
  <si>
    <t>自己負担額</t>
    <rPh sb="0" eb="2">
      <t>ジコ</t>
    </rPh>
    <rPh sb="2" eb="5">
      <t>フタンガク</t>
    </rPh>
    <phoneticPr fontId="2"/>
  </si>
  <si>
    <t>農研機構経費 合計額</t>
    <rPh sb="7" eb="10">
      <t>ゴウケイガク</t>
    </rPh>
    <phoneticPr fontId="2"/>
  </si>
  <si>
    <t>間接的経費</t>
    <rPh sb="0" eb="2">
      <t>カンセツ</t>
    </rPh>
    <rPh sb="2" eb="3">
      <t>テキ</t>
    </rPh>
    <rPh sb="3" eb="5">
      <t>ケイヒ</t>
    </rPh>
    <phoneticPr fontId="2"/>
  </si>
  <si>
    <t>直接経費　計</t>
    <rPh sb="0" eb="2">
      <t>チョクセツ</t>
    </rPh>
    <rPh sb="2" eb="4">
      <t>ケイヒ</t>
    </rPh>
    <rPh sb="5" eb="6">
      <t>ケイ</t>
    </rPh>
    <phoneticPr fontId="2"/>
  </si>
  <si>
    <t>　　その他</t>
    <rPh sb="4" eb="5">
      <t>タ</t>
    </rPh>
    <phoneticPr fontId="2"/>
  </si>
  <si>
    <t>　　雑役務費</t>
    <rPh sb="2" eb="5">
      <t>ザツエキム</t>
    </rPh>
    <rPh sb="5" eb="6">
      <t>ヒ</t>
    </rPh>
    <phoneticPr fontId="2"/>
  </si>
  <si>
    <t>　　賃金</t>
    <rPh sb="2" eb="4">
      <t>チンギン</t>
    </rPh>
    <phoneticPr fontId="2"/>
  </si>
  <si>
    <t>　　会議費</t>
    <rPh sb="2" eb="5">
      <t>カイギヒ</t>
    </rPh>
    <phoneticPr fontId="2"/>
  </si>
  <si>
    <t>　　燃料費</t>
    <rPh sb="2" eb="5">
      <t>ネンリョウヒ</t>
    </rPh>
    <phoneticPr fontId="2"/>
  </si>
  <si>
    <t>　　光熱水料</t>
    <rPh sb="2" eb="4">
      <t>コウネツ</t>
    </rPh>
    <rPh sb="4" eb="6">
      <t>スイリョウ</t>
    </rPh>
    <phoneticPr fontId="2"/>
  </si>
  <si>
    <t>　　借料及び損料</t>
    <rPh sb="2" eb="4">
      <t>シャクリョウ</t>
    </rPh>
    <rPh sb="4" eb="5">
      <t>オヨ</t>
    </rPh>
    <rPh sb="6" eb="8">
      <t>ソンリョウ</t>
    </rPh>
    <phoneticPr fontId="2"/>
  </si>
  <si>
    <t>　　印刷製本費</t>
    <rPh sb="2" eb="4">
      <t>インサツ</t>
    </rPh>
    <rPh sb="4" eb="6">
      <t>セイホン</t>
    </rPh>
    <rPh sb="6" eb="7">
      <t>ヒ</t>
    </rPh>
    <phoneticPr fontId="2"/>
  </si>
  <si>
    <t>　　消耗品費</t>
    <rPh sb="2" eb="5">
      <t>ショウモウヒン</t>
    </rPh>
    <rPh sb="5" eb="6">
      <t>ヒ</t>
    </rPh>
    <phoneticPr fontId="2"/>
  </si>
  <si>
    <t>　　機械・備品費</t>
    <rPh sb="2" eb="4">
      <t>キカイ</t>
    </rPh>
    <rPh sb="5" eb="8">
      <t>ビヒンヒ</t>
    </rPh>
    <phoneticPr fontId="2"/>
  </si>
  <si>
    <t>　試験研究費</t>
    <rPh sb="1" eb="3">
      <t>シケン</t>
    </rPh>
    <rPh sb="3" eb="6">
      <t>ケンキュウヒ</t>
    </rPh>
    <phoneticPr fontId="2"/>
  </si>
  <si>
    <t>　　国外旅費</t>
    <rPh sb="2" eb="4">
      <t>コクガイ</t>
    </rPh>
    <rPh sb="4" eb="6">
      <t>リョヒ</t>
    </rPh>
    <phoneticPr fontId="2"/>
  </si>
  <si>
    <t>　　国内旅費</t>
    <rPh sb="2" eb="4">
      <t>コクナイ</t>
    </rPh>
    <rPh sb="4" eb="6">
      <t>リョヒ</t>
    </rPh>
    <phoneticPr fontId="2"/>
  </si>
  <si>
    <t>　旅費</t>
    <rPh sb="1" eb="3">
      <t>リョヒ</t>
    </rPh>
    <phoneticPr fontId="2"/>
  </si>
  <si>
    <t>　謝金</t>
    <rPh sb="1" eb="3">
      <t>シャキン</t>
    </rPh>
    <phoneticPr fontId="2"/>
  </si>
  <si>
    <t>　人件費</t>
    <rPh sb="1" eb="4">
      <t>ジンケンヒ</t>
    </rPh>
    <phoneticPr fontId="2"/>
  </si>
  <si>
    <t>当初予算額</t>
    <rPh sb="0" eb="2">
      <t>トウショ</t>
    </rPh>
    <rPh sb="2" eb="4">
      <t>ヨサン</t>
    </rPh>
    <rPh sb="4" eb="5">
      <t>ガク</t>
    </rPh>
    <phoneticPr fontId="2"/>
  </si>
  <si>
    <t>運営費交付金</t>
    <rPh sb="0" eb="3">
      <t>ウンエイヒ</t>
    </rPh>
    <rPh sb="3" eb="6">
      <t>コウフキン</t>
    </rPh>
    <phoneticPr fontId="2"/>
  </si>
  <si>
    <t>○○研究センター</t>
    <phoneticPr fontId="2"/>
  </si>
  <si>
    <t>○○研究センター</t>
    <phoneticPr fontId="2"/>
  </si>
  <si>
    <t>○○研究部門</t>
    <phoneticPr fontId="2"/>
  </si>
  <si>
    <t>計</t>
    <rPh sb="0" eb="1">
      <t>ケイ</t>
    </rPh>
    <phoneticPr fontId="2"/>
  </si>
  <si>
    <t>構成員名</t>
    <rPh sb="0" eb="3">
      <t>コウセイイン</t>
    </rPh>
    <rPh sb="3" eb="4">
      <t>メイ</t>
    </rPh>
    <phoneticPr fontId="2"/>
  </si>
  <si>
    <t>～</t>
    <phoneticPr fontId="2"/>
  </si>
  <si>
    <t>H○.○.○</t>
    <phoneticPr fontId="2"/>
  </si>
  <si>
    <t>当該事業年度の実施期間：</t>
    <rPh sb="0" eb="2">
      <t>トウガイ</t>
    </rPh>
    <rPh sb="2" eb="4">
      <t>ジギョウ</t>
    </rPh>
    <rPh sb="4" eb="6">
      <t>ネンド</t>
    </rPh>
    <rPh sb="7" eb="9">
      <t>ジッシ</t>
    </rPh>
    <rPh sb="9" eb="11">
      <t>キカン</t>
    </rPh>
    <phoneticPr fontId="2"/>
  </si>
  <si>
    <t>○○○○○○○○○</t>
    <phoneticPr fontId="2"/>
  </si>
  <si>
    <t>コンソーシアム名：　</t>
    <rPh sb="7" eb="8">
      <t>メイ</t>
    </rPh>
    <phoneticPr fontId="2"/>
  </si>
  <si>
    <t>○○○○○○○○○○○○○○○○○○</t>
    <phoneticPr fontId="2"/>
  </si>
  <si>
    <t>試験研究計画名：</t>
    <phoneticPr fontId="2"/>
  </si>
  <si>
    <t>平成○○年度　農研機構経費（運営費交付金）集計表</t>
    <rPh sb="0" eb="2">
      <t>ヘイセイ</t>
    </rPh>
    <rPh sb="4" eb="6">
      <t>ネンド</t>
    </rPh>
    <rPh sb="7" eb="9">
      <t>ノウケン</t>
    </rPh>
    <rPh sb="9" eb="11">
      <t>キコウ</t>
    </rPh>
    <rPh sb="11" eb="13">
      <t>ケイヒ</t>
    </rPh>
    <rPh sb="14" eb="17">
      <t>ウンエイヒ</t>
    </rPh>
    <rPh sb="17" eb="20">
      <t>コウフキン</t>
    </rPh>
    <rPh sb="21" eb="24">
      <t>シュウケイヒョウ</t>
    </rPh>
    <phoneticPr fontId="2"/>
  </si>
  <si>
    <t>２－３　自己資金</t>
    <rPh sb="4" eb="6">
      <t>ジコ</t>
    </rPh>
    <rPh sb="6" eb="8">
      <t>シキン</t>
    </rPh>
    <phoneticPr fontId="2"/>
  </si>
  <si>
    <t>品　　目</t>
    <phoneticPr fontId="2"/>
  </si>
  <si>
    <t>使用目的</t>
    <phoneticPr fontId="2"/>
  </si>
  <si>
    <t>備　考</t>
    <phoneticPr fontId="2"/>
  </si>
  <si>
    <t>比　較　増　減</t>
    <phoneticPr fontId="2"/>
  </si>
  <si>
    <t>委託試験研究実績報告書</t>
    <phoneticPr fontId="2"/>
  </si>
  <si>
    <t>区　　　分</t>
    <phoneticPr fontId="2"/>
  </si>
  <si>
    <t>精　算　 額</t>
    <phoneticPr fontId="2"/>
  </si>
  <si>
    <t>予　算　額</t>
    <phoneticPr fontId="2"/>
  </si>
  <si>
    <t>　委託費</t>
    <phoneticPr fontId="2"/>
  </si>
  <si>
    <t>研究費（配分額）</t>
    <rPh sb="0" eb="3">
      <t>ケンキュウヒ</t>
    </rPh>
    <rPh sb="4" eb="7">
      <t>ハイブンガク</t>
    </rPh>
    <phoneticPr fontId="2"/>
  </si>
  <si>
    <t>生物系特定産業技術研究支援センター所長　殿</t>
    <phoneticPr fontId="2"/>
  </si>
  <si>
    <t>　支出の部</t>
    <phoneticPr fontId="2"/>
  </si>
  <si>
    <t>精 算 額</t>
    <phoneticPr fontId="2"/>
  </si>
  <si>
    <t>予 算 額</t>
    <phoneticPr fontId="2"/>
  </si>
  <si>
    <t>　直接経費　</t>
    <phoneticPr fontId="2"/>
  </si>
  <si>
    <t>計</t>
    <phoneticPr fontId="2"/>
  </si>
  <si>
    <t>　平成○○年度委託事業について、下記のとおり実施したので、その実績を報告します。</t>
    <phoneticPr fontId="2"/>
  </si>
  <si>
    <t>品　　目</t>
    <phoneticPr fontId="2"/>
  </si>
  <si>
    <t>使用目的</t>
    <phoneticPr fontId="2"/>
  </si>
  <si>
    <t>備　考</t>
    <phoneticPr fontId="2"/>
  </si>
  <si>
    <t>１　事業の実施状況</t>
    <phoneticPr fontId="2"/>
  </si>
  <si>
    <t>○○○○○○</t>
    <phoneticPr fontId="2"/>
  </si>
  <si>
    <t>（２）委託試験研究の開始及び完了の時期</t>
    <phoneticPr fontId="2"/>
  </si>
  <si>
    <t>支出済額</t>
    <phoneticPr fontId="2"/>
  </si>
  <si>
    <t>A</t>
    <phoneticPr fontId="2"/>
  </si>
  <si>
    <t>農研機構支出分</t>
    <rPh sb="0" eb="2">
      <t>ノウケン</t>
    </rPh>
    <rPh sb="2" eb="4">
      <t>キコウ</t>
    </rPh>
    <rPh sb="4" eb="6">
      <t>シシュツ</t>
    </rPh>
    <rPh sb="6" eb="7">
      <t>ブン</t>
    </rPh>
    <phoneticPr fontId="2"/>
  </si>
  <si>
    <t>B</t>
    <phoneticPr fontId="2"/>
  </si>
  <si>
    <t>前年度からの
繰越額</t>
    <phoneticPr fontId="2"/>
  </si>
  <si>
    <t>合計</t>
    <phoneticPr fontId="2"/>
  </si>
  <si>
    <t>Ｃ</t>
    <phoneticPr fontId="2"/>
  </si>
  <si>
    <t>Ｄ＝（A＋Ｂ）／２</t>
    <phoneticPr fontId="2"/>
  </si>
  <si>
    <t>××大学××研究センター　生研　太郎　</t>
    <phoneticPr fontId="2"/>
  </si>
  <si>
    <t>Ｅ＝Ｃ－Ｄ</t>
    <phoneticPr fontId="2"/>
  </si>
  <si>
    <t>計</t>
    <phoneticPr fontId="2"/>
  </si>
  <si>
    <t>（４）委託試験研究の成果</t>
    <phoneticPr fontId="2"/>
  </si>
  <si>
    <t>委託試験研究成果報告書のとおり　</t>
    <phoneticPr fontId="2"/>
  </si>
  <si>
    <t>農研機構経費総額（E）</t>
    <rPh sb="0" eb="1">
      <t>ノウ</t>
    </rPh>
    <rPh sb="1" eb="2">
      <t>ケン</t>
    </rPh>
    <rPh sb="2" eb="4">
      <t>キコウ</t>
    </rPh>
    <rPh sb="4" eb="6">
      <t>ケイヒ</t>
    </rPh>
    <rPh sb="6" eb="8">
      <t>ソウガク</t>
    </rPh>
    <phoneticPr fontId="2"/>
  </si>
  <si>
    <t>E</t>
    <phoneticPr fontId="2"/>
  </si>
  <si>
    <t>（A+E）ｘ１／２</t>
    <phoneticPr fontId="19"/>
  </si>
  <si>
    <t>２－２　自己資金</t>
    <rPh sb="4" eb="6">
      <t>ジコ</t>
    </rPh>
    <rPh sb="6" eb="8">
      <t>シキン</t>
    </rPh>
    <phoneticPr fontId="2"/>
  </si>
  <si>
    <t>※農研機構がコンソーシアムの構成員にいない場合は、本ページは提出不要です。</t>
    <rPh sb="1" eb="3">
      <t>ノウケン</t>
    </rPh>
    <rPh sb="3" eb="5">
      <t>キコウ</t>
    </rPh>
    <rPh sb="14" eb="17">
      <t>コウセイイン</t>
    </rPh>
    <rPh sb="21" eb="23">
      <t>バアイ</t>
    </rPh>
    <rPh sb="25" eb="26">
      <t>ホン</t>
    </rPh>
    <rPh sb="30" eb="32">
      <t>テイシュツ</t>
    </rPh>
    <rPh sb="32" eb="34">
      <t>フヨウ</t>
    </rPh>
    <phoneticPr fontId="2"/>
  </si>
  <si>
    <t>※農研機構がコンソーシアムの構成員にいない場合は、「２－１－２」は提出不要です。</t>
    <rPh sb="1" eb="3">
      <t>ノウケン</t>
    </rPh>
    <rPh sb="3" eb="5">
      <t>キコウ</t>
    </rPh>
    <rPh sb="14" eb="17">
      <t>コウセイイン</t>
    </rPh>
    <rPh sb="21" eb="23">
      <t>バアイ</t>
    </rPh>
    <rPh sb="33" eb="35">
      <t>テイシュツ</t>
    </rPh>
    <rPh sb="35" eb="37">
      <t>フヨウ</t>
    </rPh>
    <phoneticPr fontId="2"/>
  </si>
  <si>
    <t>２－１－１　委託費</t>
    <rPh sb="6" eb="8">
      <t>イタク</t>
    </rPh>
    <rPh sb="8" eb="9">
      <t>ヒ</t>
    </rPh>
    <phoneticPr fontId="2"/>
  </si>
  <si>
    <t>※農研機構がコンソーシアムの構成員にいない場合は、本シートは提出不要です。</t>
    <rPh sb="1" eb="3">
      <t>ノウケン</t>
    </rPh>
    <rPh sb="3" eb="5">
      <t>キコウ</t>
    </rPh>
    <rPh sb="14" eb="17">
      <t>コウセイイン</t>
    </rPh>
    <rPh sb="21" eb="23">
      <t>バアイ</t>
    </rPh>
    <rPh sb="25" eb="26">
      <t>ホン</t>
    </rPh>
    <rPh sb="30" eb="32">
      <t>テイシュツ</t>
    </rPh>
    <rPh sb="32" eb="34">
      <t>フヨウ</t>
    </rPh>
    <phoneticPr fontId="2"/>
  </si>
  <si>
    <t>２－１－２　農研機構経費</t>
    <rPh sb="6" eb="8">
      <t>ノウケン</t>
    </rPh>
    <rPh sb="8" eb="10">
      <t>キコウ</t>
    </rPh>
    <rPh sb="10" eb="12">
      <t>ケイヒ</t>
    </rPh>
    <phoneticPr fontId="2"/>
  </si>
  <si>
    <t>※添付資料を併せて提出してください。</t>
    <rPh sb="1" eb="3">
      <t>テンプ</t>
    </rPh>
    <rPh sb="3" eb="5">
      <t>シリョウ</t>
    </rPh>
    <rPh sb="6" eb="7">
      <t>アワ</t>
    </rPh>
    <rPh sb="9" eb="11">
      <t>テイシュツ</t>
    </rPh>
    <phoneticPr fontId="2"/>
  </si>
  <si>
    <t>うち自己負担額</t>
    <rPh sb="2" eb="4">
      <t>ジコ</t>
    </rPh>
    <rPh sb="4" eb="6">
      <t>フタン</t>
    </rPh>
    <rPh sb="6" eb="7">
      <t>ガク</t>
    </rPh>
    <phoneticPr fontId="2"/>
  </si>
  <si>
    <t>R○.3.○</t>
    <phoneticPr fontId="2"/>
  </si>
  <si>
    <t>令和　　年　　月　　日</t>
    <rPh sb="0" eb="2">
      <t>レイワ</t>
    </rPh>
    <phoneticPr fontId="2"/>
  </si>
  <si>
    <t>完了：令和○○年○月○日</t>
    <rPh sb="0" eb="2">
      <t>カンリョウ</t>
    </rPh>
    <rPh sb="3" eb="5">
      <t>レイワ</t>
    </rPh>
    <rPh sb="7" eb="8">
      <t>ネン</t>
    </rPh>
    <rPh sb="9" eb="10">
      <t>ガツ</t>
    </rPh>
    <rPh sb="11" eb="12">
      <t>ニチ</t>
    </rPh>
    <phoneticPr fontId="2"/>
  </si>
  <si>
    <r>
      <t xml:space="preserve">　平成○○年度委託事業について、下記のとおり実施したので、その実績を報告します。
</t>
    </r>
    <r>
      <rPr>
        <sz val="10"/>
        <color rgb="FFFF0000"/>
        <rFont val="ＭＳ Ｐゴシック"/>
        <family val="3"/>
        <charset val="128"/>
      </rPr>
      <t>（また、併せて自己資金超過額のうち、金○，○○○，○○○円を試験研究委託契約書特記事項１の第２条の規定により、繰越承認願いたく申請します。）
←実績報告と合わせて自己資金の繰越承認する場合、カッコ書き部分を追加記載となる。
　なお、繰越承認申請額は、「２－３マッチングファンド条件状況」の自己資金超過額のまでとなります。</t>
    </r>
    <rPh sb="157" eb="159">
      <t>クリコ</t>
    </rPh>
    <rPh sb="159" eb="161">
      <t>ショウニン</t>
    </rPh>
    <rPh sb="161" eb="164">
      <t>シンセイガク</t>
    </rPh>
    <rPh sb="179" eb="181">
      <t>ジョウケン</t>
    </rPh>
    <rPh sb="181" eb="183">
      <t>ジョウキョウ</t>
    </rPh>
    <rPh sb="185" eb="187">
      <t>ジコ</t>
    </rPh>
    <rPh sb="187" eb="189">
      <t>シキン</t>
    </rPh>
    <rPh sb="189" eb="192">
      <t>チョウカガク</t>
    </rPh>
    <phoneticPr fontId="2"/>
  </si>
  <si>
    <t>構成員の場合は、研究実施責任者名を記載。</t>
    <phoneticPr fontId="2"/>
  </si>
  <si>
    <t>（記載要領）</t>
    <phoneticPr fontId="2"/>
  </si>
  <si>
    <t>・ 購入の場合は、備考欄に取得年月日を記載すること。</t>
    <phoneticPr fontId="2"/>
  </si>
  <si>
    <t xml:space="preserve">・ リースによる物品の導入についても記載すること。（レンタルについては記載不要）
・単価及び金額欄は、当該年度にかかる単価・リース料の額を記載すること。
・ 備考欄は、リースの種類（ファイナンス又はオペリーテイングリース）、リース期間、リース期間月数、リース料総額を記載すること。
・ 所有機関欄は、リース会社でなく、リース料金を支払っている機関を記載すること。  </t>
  </si>
  <si>
    <t>・試作品等が複数の部分により構成される場合には、その部分を試作品等の内訳として記載すること。</t>
  </si>
  <si>
    <t>・「製造又は取得価格」欄は、当該試作品等の直接材料費の額を記載すること。</t>
  </si>
  <si>
    <t>・「資産計上した場合の年月」欄は、各年度中に資産計上した場合に記載すること。</t>
  </si>
  <si>
    <t>・「備考」欄には、委託先において、事業終了までに試作品等を完成品として資産計上する予定がある場合に、その旨を記載すること。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</si>
</sst>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quot;）&quot;"/>
    <numFmt numFmtId="177" formatCode="[$-411]ge\.m\.d;@"/>
  </numFmts>
  <fonts count="3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8"/>
      <color indexed="8"/>
      <name val="ＭＳ Ｐゴシック"/>
      <family val="3"/>
      <charset val="128"/>
    </font>
    <font>
      <b/>
      <sz val="10.5"/>
      <color indexed="8"/>
      <name val="ＭＳ Ｐゴシック"/>
      <family val="3"/>
      <charset val="128"/>
    </font>
    <font>
      <sz val="9"/>
      <name val="ＭＳ ゴシック"/>
      <family val="3"/>
      <charset val="128"/>
    </font>
    <font>
      <sz val="11"/>
      <color indexed="8"/>
      <name val="ＭＳ Ｐゴシック"/>
      <family val="3"/>
      <charset val="128"/>
    </font>
    <font>
      <b/>
      <sz val="10"/>
      <color indexed="8"/>
      <name val="ＭＳ Ｐゴシック"/>
      <family val="3"/>
      <charset val="128"/>
    </font>
    <font>
      <sz val="8"/>
      <color indexed="81"/>
      <name val="ＭＳ Ｐゴシック"/>
      <family val="3"/>
      <charset val="128"/>
    </font>
    <font>
      <sz val="9"/>
      <color indexed="81"/>
      <name val="ＭＳ Ｐゴシック"/>
      <family val="3"/>
      <charset val="128"/>
    </font>
    <font>
      <sz val="9"/>
      <name val="ＭＳ Ｐゴシック"/>
      <family val="3"/>
      <charset val="128"/>
    </font>
    <font>
      <sz val="9"/>
      <color indexed="8"/>
      <name val="ＭＳ Ｐゴシック"/>
      <family val="3"/>
      <charset val="128"/>
    </font>
    <font>
      <sz val="9"/>
      <color indexed="10"/>
      <name val="ＭＳ Ｐゴシック"/>
      <family val="3"/>
      <charset val="128"/>
    </font>
    <font>
      <b/>
      <sz val="10"/>
      <name val="ＭＳ Ｐゴシック"/>
      <family val="3"/>
      <charset val="128"/>
    </font>
    <font>
      <sz val="9.5"/>
      <color indexed="8"/>
      <name val="ＭＳ Ｐゴシック"/>
      <family val="3"/>
      <charset val="128"/>
    </font>
    <font>
      <sz val="10"/>
      <color indexed="10"/>
      <name val="ＭＳ Ｐゴシック"/>
      <family val="3"/>
      <charset val="128"/>
    </font>
    <font>
      <sz val="6"/>
      <name val="ＭＳ Ｐゴシック"/>
      <family val="3"/>
      <charset val="128"/>
    </font>
    <font>
      <sz val="11"/>
      <color rgb="FF9C0006"/>
      <name val="ＭＳ Ｐゴシック"/>
      <family val="3"/>
      <charset val="128"/>
      <scheme val="minor"/>
    </font>
    <font>
      <sz val="11"/>
      <color rgb="FF0000FF"/>
      <name val="ＭＳ Ｐゴシック"/>
      <family val="3"/>
      <charset val="128"/>
    </font>
    <font>
      <sz val="11"/>
      <name val="ＭＳ Ｐゴシック"/>
      <family val="3"/>
      <charset val="128"/>
      <scheme val="minor"/>
    </font>
    <font>
      <b/>
      <sz val="9"/>
      <color indexed="81"/>
      <name val="ＭＳ Ｐゴシック"/>
      <family val="3"/>
      <charset val="128"/>
    </font>
    <font>
      <sz val="8"/>
      <name val="ＭＳ Ｐゴシック"/>
      <family val="3"/>
      <charset val="128"/>
    </font>
    <font>
      <sz val="10"/>
      <color rgb="FFFF0000"/>
      <name val="ＭＳ Ｐゴシック"/>
      <family val="3"/>
      <charset val="128"/>
    </font>
    <font>
      <sz val="10"/>
      <color rgb="FF0070C0"/>
      <name val="ＭＳ Ｐゴシック"/>
      <family val="3"/>
      <charset val="128"/>
    </font>
    <font>
      <sz val="9.5"/>
      <color rgb="FF0070C0"/>
      <name val="ＭＳ Ｐゴシック"/>
      <family val="3"/>
      <charset val="128"/>
    </font>
    <font>
      <sz val="11"/>
      <color rgb="FF0070C0"/>
      <name val="ＭＳ Ｐゴシック"/>
      <family val="3"/>
      <charset val="128"/>
    </font>
    <font>
      <sz val="10"/>
      <color theme="4"/>
      <name val="ＭＳ Ｐゴシック"/>
      <family val="3"/>
      <charset val="128"/>
    </font>
    <font>
      <b/>
      <sz val="10"/>
      <color rgb="FF0070C0"/>
      <name val="ＭＳ Ｐゴシック"/>
      <family val="3"/>
      <charset val="128"/>
    </font>
    <font>
      <sz val="8"/>
      <color indexed="81"/>
      <name val="MS P ゴシック"/>
      <family val="3"/>
      <charset val="128"/>
    </font>
    <font>
      <b/>
      <sz val="11"/>
      <name val="ＭＳ ゴシック"/>
      <family val="3"/>
      <charset val="128"/>
    </font>
    <font>
      <sz val="10"/>
      <color rgb="FF0000FF"/>
      <name val="ＭＳ Ｐゴシック"/>
      <family val="3"/>
      <charset val="128"/>
    </font>
    <font>
      <sz val="9"/>
      <color indexed="81"/>
      <name val="MS P 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rgb="FFFFC7CE"/>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5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0" fontId="20" fillId="3" borderId="0" applyNumberFormat="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38">
    <xf numFmtId="0" fontId="0" fillId="0" borderId="0" xfId="0"/>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horizontal="left" vertical="center" indent="2"/>
    </xf>
    <xf numFmtId="0" fontId="0" fillId="0" borderId="0" xfId="0" applyAlignment="1">
      <alignment vertical="center"/>
    </xf>
    <xf numFmtId="0" fontId="5" fillId="0" borderId="0" xfId="0" applyFont="1" applyAlignment="1">
      <alignment vertical="center"/>
    </xf>
    <xf numFmtId="0" fontId="3" fillId="0" borderId="0" xfId="0" applyFont="1" applyAlignment="1">
      <alignment vertical="top"/>
    </xf>
    <xf numFmtId="0" fontId="1" fillId="0" borderId="0" xfId="3">
      <alignment vertical="center"/>
    </xf>
    <xf numFmtId="38" fontId="1" fillId="0" borderId="0" xfId="2" applyFont="1" applyAlignment="1">
      <alignment vertical="center"/>
    </xf>
    <xf numFmtId="38" fontId="21" fillId="0" borderId="0" xfId="2" applyFont="1" applyAlignment="1">
      <alignment vertical="center"/>
    </xf>
    <xf numFmtId="0" fontId="1" fillId="0" borderId="0" xfId="3" applyFont="1">
      <alignment vertical="center"/>
    </xf>
    <xf numFmtId="38" fontId="1" fillId="2" borderId="10" xfId="2" applyFont="1" applyFill="1" applyBorder="1" applyAlignment="1">
      <alignment vertical="center" wrapText="1"/>
    </xf>
    <xf numFmtId="38" fontId="1" fillId="4" borderId="10" xfId="2" applyFont="1" applyFill="1" applyBorder="1" applyAlignment="1">
      <alignment vertical="center" wrapText="1"/>
    </xf>
    <xf numFmtId="0" fontId="0" fillId="2" borderId="10" xfId="3" applyFont="1" applyFill="1" applyBorder="1" applyAlignment="1">
      <alignment horizontal="left" vertical="center" wrapText="1"/>
    </xf>
    <xf numFmtId="0" fontId="1" fillId="4" borderId="10" xfId="3" applyFont="1" applyFill="1" applyBorder="1" applyAlignment="1">
      <alignment horizontal="left" vertical="center" wrapText="1"/>
    </xf>
    <xf numFmtId="0" fontId="0" fillId="0" borderId="0" xfId="3" applyFont="1">
      <alignment vertical="center"/>
    </xf>
    <xf numFmtId="177" fontId="1" fillId="0" borderId="10" xfId="3" applyNumberForma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vertical="center"/>
    </xf>
    <xf numFmtId="38" fontId="0" fillId="0" borderId="0" xfId="2" applyFont="1" applyAlignment="1">
      <alignment vertical="center"/>
    </xf>
    <xf numFmtId="38" fontId="1" fillId="0" borderId="10" xfId="2" applyFill="1" applyBorder="1" applyAlignment="1">
      <alignment horizontal="right" vertical="center"/>
    </xf>
    <xf numFmtId="0" fontId="1" fillId="0" borderId="2" xfId="3" applyFont="1" applyFill="1" applyBorder="1" applyAlignment="1">
      <alignment horizontal="center" vertical="center"/>
    </xf>
    <xf numFmtId="38" fontId="1" fillId="0" borderId="2" xfId="2" applyFont="1" applyFill="1" applyBorder="1" applyAlignment="1">
      <alignment horizontal="center" vertical="center"/>
    </xf>
    <xf numFmtId="0" fontId="0" fillId="0" borderId="0" xfId="0" applyFill="1" applyAlignment="1">
      <alignment horizontal="center"/>
    </xf>
    <xf numFmtId="38" fontId="1" fillId="0" borderId="10" xfId="2" applyFont="1" applyFill="1" applyBorder="1" applyAlignment="1">
      <alignment vertical="center" wrapText="1"/>
    </xf>
    <xf numFmtId="38" fontId="1" fillId="0" borderId="10" xfId="2" applyFill="1" applyBorder="1" applyAlignment="1">
      <alignment vertical="center"/>
    </xf>
    <xf numFmtId="0" fontId="0" fillId="0" borderId="0" xfId="0" applyFill="1"/>
    <xf numFmtId="38" fontId="1" fillId="0" borderId="10" xfId="2" applyFont="1" applyFill="1" applyBorder="1" applyAlignment="1">
      <alignment vertical="center" shrinkToFit="1"/>
    </xf>
    <xf numFmtId="38" fontId="1" fillId="0" borderId="10" xfId="2" applyFill="1" applyBorder="1" applyAlignment="1">
      <alignment vertical="center" wrapText="1"/>
    </xf>
    <xf numFmtId="0" fontId="0" fillId="2" borderId="10" xfId="3" applyFont="1" applyFill="1" applyBorder="1" applyAlignment="1">
      <alignment horizontal="left" vertical="center" wrapText="1" indent="1"/>
    </xf>
    <xf numFmtId="0" fontId="1" fillId="4" borderId="10" xfId="3" applyFont="1" applyFill="1" applyBorder="1" applyAlignment="1">
      <alignment horizontal="left" vertical="center" wrapText="1" indent="1"/>
    </xf>
    <xf numFmtId="0" fontId="0" fillId="0" borderId="10" xfId="3" applyFont="1" applyFill="1" applyBorder="1" applyAlignment="1">
      <alignment horizontal="left" vertical="center" wrapText="1" indent="1"/>
    </xf>
    <xf numFmtId="0" fontId="0" fillId="0" borderId="10" xfId="3" applyFont="1" applyFill="1" applyBorder="1" applyAlignment="1">
      <alignment horizontal="left" vertical="center" wrapText="1" indent="2"/>
    </xf>
    <xf numFmtId="0" fontId="0" fillId="5" borderId="10" xfId="3" applyFont="1" applyFill="1" applyBorder="1" applyAlignment="1">
      <alignment vertical="center" wrapText="1"/>
    </xf>
    <xf numFmtId="38" fontId="0" fillId="5" borderId="10" xfId="2" applyFont="1" applyFill="1" applyBorder="1" applyAlignment="1">
      <alignment vertical="center" wrapText="1"/>
    </xf>
    <xf numFmtId="0" fontId="1" fillId="0" borderId="10" xfId="3" applyFill="1" applyBorder="1" applyAlignment="1">
      <alignment vertical="center" wrapText="1"/>
    </xf>
    <xf numFmtId="0" fontId="1" fillId="0" borderId="10" xfId="3" applyFont="1" applyFill="1" applyBorder="1" applyAlignment="1">
      <alignment vertical="center" wrapText="1"/>
    </xf>
    <xf numFmtId="0" fontId="0" fillId="0" borderId="2" xfId="3" applyFont="1" applyFill="1" applyBorder="1" applyAlignment="1">
      <alignment vertical="center"/>
    </xf>
    <xf numFmtId="0" fontId="1" fillId="0" borderId="10" xfId="3" applyFill="1" applyBorder="1">
      <alignment vertical="center"/>
    </xf>
    <xf numFmtId="38" fontId="1" fillId="5" borderId="10" xfId="2" applyFont="1" applyFill="1" applyBorder="1" applyAlignment="1">
      <alignment vertical="center" wrapText="1"/>
    </xf>
    <xf numFmtId="0" fontId="0" fillId="5" borderId="0" xfId="0" applyFill="1"/>
    <xf numFmtId="0" fontId="22" fillId="6" borderId="10" xfId="1" applyFont="1" applyFill="1" applyBorder="1">
      <alignment vertical="center"/>
    </xf>
    <xf numFmtId="0" fontId="0" fillId="4" borderId="10" xfId="3" applyFont="1" applyFill="1" applyBorder="1" applyAlignment="1">
      <alignment horizontal="left" vertical="center" wrapText="1"/>
    </xf>
    <xf numFmtId="38" fontId="0" fillId="5" borderId="4" xfId="2" applyFont="1" applyFill="1" applyBorder="1" applyAlignment="1">
      <alignment vertical="center" wrapText="1"/>
    </xf>
    <xf numFmtId="38" fontId="1" fillId="5" borderId="22" xfId="2" applyFill="1" applyBorder="1" applyAlignment="1">
      <alignment vertical="center"/>
    </xf>
    <xf numFmtId="38" fontId="1" fillId="5" borderId="4" xfId="2" applyFont="1" applyFill="1" applyBorder="1" applyAlignment="1">
      <alignment vertical="center" wrapText="1"/>
    </xf>
    <xf numFmtId="0" fontId="1" fillId="5" borderId="22" xfId="3" applyFill="1" applyBorder="1">
      <alignment vertical="center"/>
    </xf>
    <xf numFmtId="0" fontId="1" fillId="6" borderId="22" xfId="0" applyFont="1" applyFill="1" applyBorder="1" applyAlignment="1">
      <alignment vertical="center"/>
    </xf>
    <xf numFmtId="3" fontId="22" fillId="6" borderId="25" xfId="1" applyNumberFormat="1" applyFont="1" applyFill="1" applyBorder="1">
      <alignment vertical="center"/>
    </xf>
    <xf numFmtId="38" fontId="22" fillId="6" borderId="26" xfId="1" applyNumberFormat="1" applyFont="1" applyFill="1" applyBorder="1">
      <alignment vertical="center"/>
    </xf>
    <xf numFmtId="38" fontId="22" fillId="6" borderId="27" xfId="1" applyNumberFormat="1" applyFont="1" applyFill="1" applyBorder="1">
      <alignment vertical="center"/>
    </xf>
    <xf numFmtId="38" fontId="1" fillId="5" borderId="24" xfId="3" applyNumberFormat="1" applyFill="1" applyBorder="1">
      <alignment vertical="center"/>
    </xf>
    <xf numFmtId="0" fontId="10" fillId="0" borderId="14" xfId="0" applyFont="1" applyBorder="1" applyAlignment="1">
      <alignment vertical="center" shrinkToFit="1"/>
    </xf>
    <xf numFmtId="3" fontId="4" fillId="0" borderId="14" xfId="0" applyNumberFormat="1" applyFont="1" applyBorder="1" applyAlignment="1">
      <alignment vertical="center" shrinkToFit="1"/>
    </xf>
    <xf numFmtId="3" fontId="4" fillId="0" borderId="7" xfId="0" applyNumberFormat="1" applyFont="1" applyBorder="1" applyAlignment="1">
      <alignment vertical="center" shrinkToFit="1"/>
    </xf>
    <xf numFmtId="3" fontId="3" fillId="0" borderId="7" xfId="0" applyNumberFormat="1" applyFont="1" applyBorder="1" applyAlignment="1">
      <alignment vertical="center" shrinkToFit="1"/>
    </xf>
    <xf numFmtId="3" fontId="4" fillId="0" borderId="2" xfId="0" applyNumberFormat="1" applyFont="1" applyBorder="1" applyAlignment="1">
      <alignment vertical="center" shrinkToFit="1"/>
    </xf>
    <xf numFmtId="3" fontId="3" fillId="0" borderId="2" xfId="0" applyNumberFormat="1" applyFont="1" applyBorder="1" applyAlignment="1">
      <alignment vertical="center" shrinkToFit="1"/>
    </xf>
    <xf numFmtId="3" fontId="4" fillId="0" borderId="17" xfId="0" applyNumberFormat="1" applyFont="1" applyBorder="1" applyAlignment="1">
      <alignment vertical="center" shrinkToFit="1"/>
    </xf>
    <xf numFmtId="0" fontId="3" fillId="0" borderId="0" xfId="0" applyFont="1" applyAlignment="1">
      <alignment vertical="center" shrinkToFit="1"/>
    </xf>
    <xf numFmtId="3" fontId="4" fillId="0" borderId="2" xfId="0" applyNumberFormat="1" applyFont="1" applyBorder="1" applyAlignment="1">
      <alignment horizontal="center" vertical="center" shrinkToFit="1"/>
    </xf>
    <xf numFmtId="3" fontId="4" fillId="0" borderId="7" xfId="0" applyNumberFormat="1" applyFont="1" applyBorder="1" applyAlignment="1">
      <alignment horizontal="center" vertical="center" shrinkToFit="1"/>
    </xf>
    <xf numFmtId="3" fontId="4" fillId="0" borderId="2" xfId="0" applyNumberFormat="1" applyFont="1" applyBorder="1" applyAlignment="1">
      <alignment horizontal="right" vertical="center" shrinkToFit="1"/>
    </xf>
    <xf numFmtId="3" fontId="3" fillId="0" borderId="14" xfId="0" applyNumberFormat="1" applyFont="1" applyBorder="1" applyAlignment="1">
      <alignment vertical="center" shrinkToFit="1"/>
    </xf>
    <xf numFmtId="3" fontId="4" fillId="0" borderId="14" xfId="2" applyNumberFormat="1" applyFont="1" applyBorder="1" applyAlignment="1">
      <alignment vertical="center" shrinkToFit="1"/>
    </xf>
    <xf numFmtId="3" fontId="3" fillId="0" borderId="14" xfId="2" applyNumberFormat="1" applyFont="1" applyBorder="1" applyAlignment="1">
      <alignment vertical="center" shrinkToFit="1"/>
    </xf>
    <xf numFmtId="3" fontId="4" fillId="0" borderId="13" xfId="0" applyNumberFormat="1" applyFont="1" applyBorder="1" applyAlignment="1">
      <alignment vertical="center" shrinkToFit="1"/>
    </xf>
    <xf numFmtId="3" fontId="4" fillId="0" borderId="13" xfId="2" applyNumberFormat="1" applyFont="1" applyBorder="1" applyAlignment="1">
      <alignment vertical="center" shrinkToFit="1"/>
    </xf>
    <xf numFmtId="3" fontId="3" fillId="0" borderId="13" xfId="2" applyNumberFormat="1" applyFont="1" applyBorder="1" applyAlignment="1">
      <alignment vertical="center" shrinkToFit="1"/>
    </xf>
    <xf numFmtId="176" fontId="17" fillId="0" borderId="15" xfId="0" applyNumberFormat="1" applyFont="1" applyBorder="1" applyAlignment="1">
      <alignment vertical="center" shrinkToFit="1"/>
    </xf>
    <xf numFmtId="176" fontId="14" fillId="0" borderId="15" xfId="0" applyNumberFormat="1" applyFont="1" applyBorder="1" applyAlignment="1">
      <alignment vertical="center" shrinkToFit="1"/>
    </xf>
    <xf numFmtId="0" fontId="13" fillId="0" borderId="0" xfId="0" applyFont="1" applyBorder="1" applyAlignment="1">
      <alignment horizontal="center" vertical="center" shrinkToFit="1"/>
    </xf>
    <xf numFmtId="0" fontId="3" fillId="0" borderId="0" xfId="0" applyFont="1" applyAlignment="1">
      <alignment vertical="top" shrinkToFit="1"/>
    </xf>
    <xf numFmtId="0" fontId="15" fillId="0" borderId="0" xfId="0" applyFont="1" applyBorder="1" applyAlignment="1">
      <alignment horizontal="left"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7" xfId="0" applyFont="1" applyBorder="1" applyAlignment="1">
      <alignment horizontal="center" vertical="center" shrinkToFit="1"/>
    </xf>
    <xf numFmtId="0" fontId="4" fillId="0" borderId="0" xfId="0" applyFont="1" applyBorder="1" applyAlignment="1">
      <alignment vertical="center" shrinkToFit="1"/>
    </xf>
    <xf numFmtId="0" fontId="4" fillId="0" borderId="4"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right" vertical="center" shrinkToFi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6" fillId="0" borderId="2" xfId="0" applyFont="1" applyBorder="1" applyAlignment="1">
      <alignment horizontal="right" vertical="center" shrinkToFit="1"/>
    </xf>
    <xf numFmtId="0" fontId="3" fillId="0" borderId="12" xfId="0" applyFont="1" applyBorder="1" applyAlignment="1">
      <alignment vertical="center" shrinkToFit="1"/>
    </xf>
    <xf numFmtId="0" fontId="10" fillId="0" borderId="6" xfId="0" applyFont="1" applyBorder="1" applyAlignment="1">
      <alignment vertical="center" shrinkToFit="1"/>
    </xf>
    <xf numFmtId="0" fontId="3" fillId="0" borderId="9" xfId="0" applyFont="1" applyBorder="1" applyAlignment="1">
      <alignment vertical="center" shrinkToFit="1"/>
    </xf>
    <xf numFmtId="3" fontId="14" fillId="0" borderId="6" xfId="0" applyNumberFormat="1" applyFont="1" applyBorder="1" applyAlignment="1">
      <alignment vertical="center" shrinkToFit="1"/>
    </xf>
    <xf numFmtId="3" fontId="4" fillId="0" borderId="6" xfId="0" applyNumberFormat="1" applyFont="1" applyBorder="1" applyAlignment="1">
      <alignment vertical="center" shrinkToFit="1"/>
    </xf>
    <xf numFmtId="0" fontId="4" fillId="0" borderId="3" xfId="0" applyFont="1" applyBorder="1" applyAlignment="1">
      <alignment horizontal="center" vertical="center" shrinkToFit="1"/>
    </xf>
    <xf numFmtId="0" fontId="10" fillId="0" borderId="8" xfId="0" applyFont="1" applyBorder="1" applyAlignment="1">
      <alignment horizontal="center" vertical="center" shrinkToFit="1"/>
    </xf>
    <xf numFmtId="0" fontId="3" fillId="0" borderId="11" xfId="0" applyFont="1" applyBorder="1" applyAlignment="1">
      <alignment vertical="center" shrinkToFit="1"/>
    </xf>
    <xf numFmtId="3" fontId="3" fillId="0" borderId="0" xfId="0" applyNumberFormat="1" applyFont="1" applyAlignment="1">
      <alignment vertical="center" shrinkToFit="1"/>
    </xf>
    <xf numFmtId="0" fontId="4" fillId="0" borderId="13"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4" fillId="0" borderId="9" xfId="0" applyFont="1" applyBorder="1" applyAlignment="1">
      <alignment vertical="center" shrinkToFit="1"/>
    </xf>
    <xf numFmtId="0" fontId="4" fillId="0" borderId="14" xfId="0" applyFont="1" applyBorder="1" applyAlignment="1">
      <alignment vertical="center" shrinkToFit="1"/>
    </xf>
    <xf numFmtId="0" fontId="3" fillId="0" borderId="2" xfId="0" applyFont="1" applyBorder="1" applyAlignment="1">
      <alignment vertical="center" shrinkToFit="1"/>
    </xf>
    <xf numFmtId="0" fontId="9" fillId="0" borderId="9" xfId="0" applyFont="1" applyBorder="1" applyAlignment="1">
      <alignment horizontal="center" vertical="center" shrinkToFit="1"/>
    </xf>
    <xf numFmtId="38" fontId="13" fillId="0" borderId="9" xfId="2" applyFont="1" applyBorder="1" applyAlignment="1">
      <alignment vertical="center" shrinkToFit="1"/>
    </xf>
    <xf numFmtId="38" fontId="3" fillId="0" borderId="9" xfId="2" applyFont="1" applyBorder="1" applyAlignment="1">
      <alignment vertical="center" shrinkToFit="1"/>
    </xf>
    <xf numFmtId="0" fontId="3" fillId="0" borderId="3" xfId="0" applyFont="1" applyBorder="1" applyAlignment="1">
      <alignment vertical="center" shrinkToFit="1"/>
    </xf>
    <xf numFmtId="0" fontId="4" fillId="0" borderId="18" xfId="0" applyFont="1" applyBorder="1" applyAlignment="1">
      <alignment vertical="center" shrinkToFit="1"/>
    </xf>
    <xf numFmtId="3" fontId="4" fillId="0" borderId="1" xfId="0" applyNumberFormat="1" applyFont="1" applyBorder="1" applyAlignment="1">
      <alignment vertical="center" shrinkToFit="1"/>
    </xf>
    <xf numFmtId="0" fontId="0" fillId="0" borderId="5" xfId="0" applyBorder="1" applyAlignment="1">
      <alignment shrinkToFit="1"/>
    </xf>
    <xf numFmtId="0" fontId="10" fillId="0" borderId="19" xfId="0" applyFont="1" applyBorder="1" applyAlignment="1">
      <alignment horizontal="center" vertical="center" shrinkToFit="1"/>
    </xf>
    <xf numFmtId="3" fontId="4" fillId="0" borderId="0" xfId="0" applyNumberFormat="1" applyFont="1" applyBorder="1" applyAlignment="1">
      <alignment vertical="center" shrinkToFit="1"/>
    </xf>
    <xf numFmtId="3" fontId="4" fillId="0" borderId="12" xfId="0" applyNumberFormat="1" applyFont="1" applyBorder="1" applyAlignment="1">
      <alignment vertical="center" shrinkToFit="1"/>
    </xf>
    <xf numFmtId="0" fontId="3" fillId="0" borderId="7" xfId="0" applyFont="1" applyBorder="1" applyAlignment="1">
      <alignment vertical="center" shrinkToFit="1"/>
    </xf>
    <xf numFmtId="3" fontId="4" fillId="0" borderId="9" xfId="0" applyNumberFormat="1" applyFont="1" applyBorder="1" applyAlignment="1">
      <alignment vertical="center" shrinkToFit="1"/>
    </xf>
    <xf numFmtId="0" fontId="10" fillId="0" borderId="20" xfId="0" applyFont="1" applyBorder="1" applyAlignment="1">
      <alignment horizontal="center" vertical="center" shrinkToFit="1"/>
    </xf>
    <xf numFmtId="0" fontId="0" fillId="0" borderId="8" xfId="0" applyBorder="1" applyAlignment="1">
      <alignment shrinkToFit="1"/>
    </xf>
    <xf numFmtId="0" fontId="0" fillId="0" borderId="11" xfId="0" applyBorder="1" applyAlignment="1">
      <alignment shrinkToFit="1"/>
    </xf>
    <xf numFmtId="0" fontId="4" fillId="0" borderId="16" xfId="0" applyFont="1" applyBorder="1" applyAlignment="1">
      <alignment vertical="center" shrinkToFit="1"/>
    </xf>
    <xf numFmtId="3" fontId="4" fillId="0" borderId="0" xfId="2" applyNumberFormat="1" applyFont="1" applyBorder="1" applyAlignment="1">
      <alignment vertical="center" shrinkToFit="1"/>
    </xf>
    <xf numFmtId="3" fontId="3" fillId="0" borderId="0" xfId="2" applyNumberFormat="1" applyFont="1" applyBorder="1" applyAlignment="1">
      <alignment vertical="center" shrinkToFit="1"/>
    </xf>
    <xf numFmtId="0" fontId="1" fillId="0" borderId="0" xfId="0" applyFont="1" applyAlignment="1">
      <alignment vertical="center" shrinkToFit="1"/>
    </xf>
    <xf numFmtId="0" fontId="10" fillId="0" borderId="0" xfId="0" applyFont="1" applyBorder="1" applyAlignment="1">
      <alignment horizontal="center" vertical="center" shrinkToFit="1"/>
    </xf>
    <xf numFmtId="3" fontId="10" fillId="0" borderId="0" xfId="0" applyNumberFormat="1" applyFont="1" applyBorder="1" applyAlignment="1">
      <alignment vertical="center" shrinkToFit="1"/>
    </xf>
    <xf numFmtId="0" fontId="10" fillId="0" borderId="14" xfId="0" applyFont="1" applyBorder="1" applyAlignment="1">
      <alignment horizontal="center" vertical="center" shrinkToFit="1"/>
    </xf>
    <xf numFmtId="0" fontId="16" fillId="0" borderId="0" xfId="0" applyFont="1" applyBorder="1" applyAlignment="1">
      <alignment vertical="center" shrinkToFit="1"/>
    </xf>
    <xf numFmtId="0" fontId="10" fillId="0" borderId="15" xfId="0" applyFont="1" applyBorder="1" applyAlignment="1">
      <alignment horizontal="center" vertical="center" shrinkToFit="1"/>
    </xf>
    <xf numFmtId="0" fontId="3" fillId="0" borderId="15" xfId="0" applyFont="1" applyBorder="1" applyAlignment="1">
      <alignment vertical="center" shrinkToFit="1"/>
    </xf>
    <xf numFmtId="0" fontId="14" fillId="0" borderId="0" xfId="0" applyFont="1" applyBorder="1" applyAlignment="1">
      <alignment horizontal="left" shrinkToFit="1"/>
    </xf>
    <xf numFmtId="176" fontId="4" fillId="0" borderId="0" xfId="0" applyNumberFormat="1" applyFont="1" applyBorder="1" applyAlignment="1">
      <alignment vertical="center" shrinkToFit="1"/>
    </xf>
    <xf numFmtId="0" fontId="14" fillId="0" borderId="0" xfId="0" applyFont="1" applyBorder="1" applyAlignment="1">
      <alignment horizontal="left" vertical="top" shrinkToFit="1"/>
    </xf>
    <xf numFmtId="0" fontId="7" fillId="0" borderId="0" xfId="0" applyFont="1" applyBorder="1" applyAlignment="1">
      <alignment horizontal="center" vertical="center" shrinkToFit="1"/>
    </xf>
    <xf numFmtId="3" fontId="7" fillId="0" borderId="0" xfId="0" applyNumberFormat="1" applyFont="1" applyBorder="1" applyAlignment="1">
      <alignment vertical="center" shrinkToFit="1"/>
    </xf>
    <xf numFmtId="0" fontId="3" fillId="0" borderId="0" xfId="0" applyFont="1" applyAlignment="1">
      <alignment horizontal="center" vertical="center" shrinkToFit="1"/>
    </xf>
    <xf numFmtId="0" fontId="0" fillId="0" borderId="0" xfId="0" applyAlignment="1">
      <alignment shrinkToFit="1"/>
    </xf>
    <xf numFmtId="0" fontId="0" fillId="0" borderId="0" xfId="0" applyAlignment="1">
      <alignment vertical="center" shrinkToFit="1"/>
    </xf>
    <xf numFmtId="3" fontId="4" fillId="0" borderId="21" xfId="0" applyNumberFormat="1" applyFont="1" applyBorder="1" applyAlignment="1">
      <alignment vertical="center" shrinkToFit="1"/>
    </xf>
    <xf numFmtId="0" fontId="10" fillId="0" borderId="7" xfId="0" applyFont="1" applyBorder="1" applyAlignment="1">
      <alignment vertical="center" shrinkToFit="1"/>
    </xf>
    <xf numFmtId="3" fontId="3" fillId="0" borderId="9" xfId="0" applyNumberFormat="1" applyFont="1" applyBorder="1" applyAlignment="1">
      <alignment vertical="center" shrinkToFit="1"/>
    </xf>
    <xf numFmtId="0" fontId="18" fillId="0" borderId="0" xfId="0" applyFont="1" applyBorder="1" applyAlignment="1">
      <alignment horizontal="left" vertical="center" shrinkToFit="1"/>
    </xf>
    <xf numFmtId="0" fontId="22" fillId="6" borderId="10" xfId="1" applyFont="1" applyFill="1" applyBorder="1" applyAlignment="1">
      <alignment vertical="center" wrapText="1" shrinkToFit="1"/>
    </xf>
    <xf numFmtId="3" fontId="26" fillId="0" borderId="14" xfId="0" applyNumberFormat="1" applyFont="1" applyBorder="1" applyAlignment="1">
      <alignment vertical="center" shrinkToFit="1"/>
    </xf>
    <xf numFmtId="3" fontId="26" fillId="0" borderId="13" xfId="0" applyNumberFormat="1" applyFont="1" applyBorder="1" applyAlignment="1">
      <alignment vertical="center" shrinkToFit="1"/>
    </xf>
    <xf numFmtId="176" fontId="27" fillId="0" borderId="15" xfId="0" applyNumberFormat="1" applyFont="1" applyBorder="1" applyAlignment="1">
      <alignment vertical="center" shrinkToFit="1"/>
    </xf>
    <xf numFmtId="3" fontId="26" fillId="0" borderId="7" xfId="0" applyNumberFormat="1" applyFont="1" applyBorder="1" applyAlignment="1">
      <alignment vertical="center" shrinkToFit="1"/>
    </xf>
    <xf numFmtId="3" fontId="26" fillId="0" borderId="9" xfId="0" applyNumberFormat="1" applyFont="1" applyBorder="1" applyAlignment="1">
      <alignment vertical="center" shrinkToFit="1"/>
    </xf>
    <xf numFmtId="3" fontId="26" fillId="0" borderId="2" xfId="0" applyNumberFormat="1" applyFont="1" applyBorder="1" applyAlignment="1">
      <alignment vertical="center" shrinkToFit="1"/>
    </xf>
    <xf numFmtId="3" fontId="26" fillId="0" borderId="17" xfId="0" applyNumberFormat="1" applyFont="1" applyBorder="1" applyAlignment="1">
      <alignment vertical="center" shrinkToFit="1"/>
    </xf>
    <xf numFmtId="3" fontId="26" fillId="0" borderId="14" xfId="2" applyNumberFormat="1" applyFont="1" applyBorder="1" applyAlignment="1">
      <alignment vertical="center" shrinkToFit="1"/>
    </xf>
    <xf numFmtId="3" fontId="26" fillId="0" borderId="1" xfId="0" applyNumberFormat="1" applyFont="1" applyBorder="1" applyAlignment="1">
      <alignment vertical="center" shrinkToFit="1"/>
    </xf>
    <xf numFmtId="0" fontId="28" fillId="0" borderId="5" xfId="0" applyFont="1" applyBorder="1" applyAlignment="1">
      <alignment shrinkToFit="1"/>
    </xf>
    <xf numFmtId="3" fontId="26" fillId="0" borderId="6" xfId="0" applyNumberFormat="1" applyFont="1" applyBorder="1" applyAlignment="1">
      <alignment vertical="center" shrinkToFit="1"/>
    </xf>
    <xf numFmtId="3" fontId="26" fillId="0" borderId="12" xfId="0" applyNumberFormat="1" applyFont="1" applyBorder="1" applyAlignment="1">
      <alignment vertical="center" shrinkToFit="1"/>
    </xf>
    <xf numFmtId="0" fontId="28" fillId="0" borderId="2" xfId="0" applyFont="1" applyBorder="1" applyAlignment="1">
      <alignment shrinkToFit="1"/>
    </xf>
    <xf numFmtId="0" fontId="0" fillId="0" borderId="9" xfId="0" applyBorder="1" applyAlignment="1">
      <alignment shrinkToFit="1"/>
    </xf>
    <xf numFmtId="0" fontId="0" fillId="0" borderId="2" xfId="0" applyBorder="1" applyAlignment="1">
      <alignment shrinkToFit="1"/>
    </xf>
    <xf numFmtId="3" fontId="4" fillId="0" borderId="10" xfId="0" applyNumberFormat="1" applyFont="1" applyBorder="1" applyAlignment="1">
      <alignment horizontal="left" vertical="center" indent="1" shrinkToFit="1"/>
    </xf>
    <xf numFmtId="0" fontId="14" fillId="0" borderId="22" xfId="0" applyFont="1" applyBorder="1" applyAlignment="1">
      <alignment horizontal="center" vertical="center" wrapText="1" shrinkToFit="1"/>
    </xf>
    <xf numFmtId="0" fontId="3" fillId="0" borderId="22" xfId="0" applyFont="1" applyBorder="1" applyAlignment="1">
      <alignment horizontal="center" vertical="center" shrinkToFit="1"/>
    </xf>
    <xf numFmtId="0" fontId="29" fillId="0" borderId="0" xfId="0" applyFont="1" applyAlignment="1">
      <alignment vertical="center"/>
    </xf>
    <xf numFmtId="0" fontId="0" fillId="0" borderId="10" xfId="3" applyFont="1" applyFill="1" applyBorder="1" applyAlignment="1">
      <alignment vertical="center" wrapText="1"/>
    </xf>
    <xf numFmtId="0" fontId="30" fillId="0" borderId="7" xfId="0"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Alignment="1">
      <alignment horizontal="center" vertical="center"/>
    </xf>
    <xf numFmtId="0" fontId="4" fillId="0" borderId="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13" fillId="0" borderId="0" xfId="0" applyFont="1" applyBorder="1" applyAlignment="1">
      <alignment horizontal="center" vertical="center"/>
    </xf>
    <xf numFmtId="0" fontId="15" fillId="0" borderId="0" xfId="0" applyFont="1" applyBorder="1" applyAlignment="1">
      <alignment horizontal="left" vertical="center"/>
    </xf>
    <xf numFmtId="38" fontId="1" fillId="0" borderId="1" xfId="2" applyFont="1" applyFill="1" applyBorder="1" applyAlignment="1">
      <alignment horizontal="center" vertical="center"/>
    </xf>
    <xf numFmtId="38" fontId="1" fillId="2" borderId="4" xfId="2" applyFont="1" applyFill="1" applyBorder="1" applyAlignment="1">
      <alignment vertical="center" wrapText="1"/>
    </xf>
    <xf numFmtId="38" fontId="1" fillId="4" borderId="4" xfId="2" applyFont="1" applyFill="1" applyBorder="1" applyAlignment="1">
      <alignment vertical="center" wrapText="1"/>
    </xf>
    <xf numFmtId="38" fontId="1" fillId="0" borderId="4" xfId="2" applyFont="1" applyFill="1" applyBorder="1" applyAlignment="1">
      <alignment vertical="center" wrapText="1"/>
    </xf>
    <xf numFmtId="38" fontId="1" fillId="0" borderId="4" xfId="2" applyFill="1" applyBorder="1" applyAlignment="1">
      <alignment vertical="center"/>
    </xf>
    <xf numFmtId="0" fontId="1" fillId="0" borderId="5" xfId="3" applyFont="1" applyFill="1" applyBorder="1" applyAlignment="1">
      <alignment horizontal="center" vertical="center" shrinkToFit="1"/>
    </xf>
    <xf numFmtId="38" fontId="1" fillId="2" borderId="22" xfId="2" applyFill="1" applyBorder="1" applyAlignment="1">
      <alignment vertical="center"/>
    </xf>
    <xf numFmtId="38" fontId="1" fillId="4" borderId="22" xfId="2" applyFill="1" applyBorder="1" applyAlignment="1">
      <alignment vertical="center"/>
    </xf>
    <xf numFmtId="38" fontId="1" fillId="0" borderId="22" xfId="2" applyFill="1" applyBorder="1" applyAlignment="1">
      <alignment vertical="center"/>
    </xf>
    <xf numFmtId="0" fontId="1" fillId="0" borderId="28" xfId="3" applyFont="1" applyFill="1" applyBorder="1" applyAlignment="1">
      <alignment horizontal="center" vertical="center" shrinkToFit="1"/>
    </xf>
    <xf numFmtId="38" fontId="1" fillId="2" borderId="25" xfId="2" applyFill="1" applyBorder="1" applyAlignment="1">
      <alignment vertical="center"/>
    </xf>
    <xf numFmtId="38" fontId="1" fillId="4" borderId="25" xfId="2" applyFill="1" applyBorder="1" applyAlignment="1">
      <alignment vertical="center"/>
    </xf>
    <xf numFmtId="38" fontId="1" fillId="0" borderId="25" xfId="2" applyFill="1" applyBorder="1" applyAlignment="1">
      <alignment vertical="center"/>
    </xf>
    <xf numFmtId="38" fontId="1" fillId="0" borderId="29" xfId="2" applyFill="1" applyBorder="1" applyAlignment="1">
      <alignment vertical="center"/>
    </xf>
    <xf numFmtId="0" fontId="1" fillId="0" borderId="4" xfId="3" applyFill="1" applyBorder="1">
      <alignment vertical="center"/>
    </xf>
    <xf numFmtId="0" fontId="1" fillId="0" borderId="5" xfId="3" applyFont="1" applyFill="1" applyBorder="1" applyAlignment="1">
      <alignment vertical="center" shrinkToFit="1"/>
    </xf>
    <xf numFmtId="0" fontId="1" fillId="4" borderId="22" xfId="3" applyFill="1" applyBorder="1">
      <alignment vertical="center"/>
    </xf>
    <xf numFmtId="0" fontId="1" fillId="0" borderId="22" xfId="3" applyFill="1" applyBorder="1">
      <alignment vertical="center"/>
    </xf>
    <xf numFmtId="0" fontId="1" fillId="0" borderId="30" xfId="3" applyFont="1" applyFill="1" applyBorder="1" applyAlignment="1">
      <alignment horizontal="center" vertical="center" shrinkToFit="1"/>
    </xf>
    <xf numFmtId="38" fontId="1" fillId="4" borderId="25" xfId="3" applyNumberFormat="1" applyFill="1" applyBorder="1">
      <alignment vertical="center"/>
    </xf>
    <xf numFmtId="38" fontId="1" fillId="0" borderId="25" xfId="3" applyNumberFormat="1" applyFill="1" applyBorder="1">
      <alignment vertical="center"/>
    </xf>
    <xf numFmtId="38" fontId="1" fillId="4" borderId="29" xfId="3" applyNumberFormat="1" applyFill="1" applyBorder="1">
      <alignment vertical="center"/>
    </xf>
    <xf numFmtId="0" fontId="0" fillId="0" borderId="10" xfId="3" applyFont="1" applyFill="1" applyBorder="1" applyAlignment="1">
      <alignment horizontal="left" vertical="center" wrapText="1"/>
    </xf>
    <xf numFmtId="3" fontId="22" fillId="6" borderId="29" xfId="1" applyNumberFormat="1" applyFont="1" applyFill="1" applyBorder="1">
      <alignment vertical="center"/>
    </xf>
    <xf numFmtId="0" fontId="8" fillId="0" borderId="0" xfId="4" applyFont="1">
      <alignment vertical="center"/>
    </xf>
    <xf numFmtId="0" fontId="8" fillId="0" borderId="0" xfId="4" applyFont="1" applyBorder="1">
      <alignment vertical="center"/>
    </xf>
    <xf numFmtId="38" fontId="8" fillId="7" borderId="32" xfId="5" applyFont="1" applyFill="1" applyBorder="1">
      <alignment vertical="center"/>
    </xf>
    <xf numFmtId="38" fontId="8" fillId="7" borderId="33" xfId="5" applyFont="1" applyFill="1" applyBorder="1">
      <alignment vertical="center"/>
    </xf>
    <xf numFmtId="38" fontId="8" fillId="7" borderId="34" xfId="5" applyFont="1" applyFill="1" applyBorder="1">
      <alignment vertical="center"/>
    </xf>
    <xf numFmtId="38" fontId="8" fillId="7" borderId="35" xfId="5" applyFont="1" applyFill="1" applyBorder="1">
      <alignment vertical="center"/>
    </xf>
    <xf numFmtId="0" fontId="8" fillId="7" borderId="36" xfId="4" applyFont="1" applyFill="1" applyBorder="1">
      <alignment vertical="center"/>
    </xf>
    <xf numFmtId="38" fontId="8" fillId="0" borderId="37" xfId="5" applyFont="1" applyBorder="1">
      <alignment vertical="center"/>
    </xf>
    <xf numFmtId="38" fontId="8" fillId="0" borderId="38" xfId="5" applyFont="1" applyBorder="1">
      <alignment vertical="center"/>
    </xf>
    <xf numFmtId="38" fontId="8" fillId="0" borderId="10" xfId="5" applyFont="1" applyBorder="1">
      <alignment vertical="center"/>
    </xf>
    <xf numFmtId="38" fontId="8" fillId="7" borderId="39" xfId="5" applyFont="1" applyFill="1" applyBorder="1">
      <alignment vertical="center"/>
    </xf>
    <xf numFmtId="0" fontId="8" fillId="0" borderId="40" xfId="4" applyFont="1" applyBorder="1">
      <alignment vertical="center"/>
    </xf>
    <xf numFmtId="38" fontId="8" fillId="7" borderId="41" xfId="5" applyFont="1" applyFill="1" applyBorder="1">
      <alignment vertical="center"/>
    </xf>
    <xf numFmtId="38" fontId="8" fillId="7" borderId="42" xfId="5" applyFont="1" applyFill="1" applyBorder="1">
      <alignment vertical="center"/>
    </xf>
    <xf numFmtId="38" fontId="8" fillId="7" borderId="43" xfId="5" applyFont="1" applyFill="1" applyBorder="1">
      <alignment vertical="center"/>
    </xf>
    <xf numFmtId="0" fontId="8" fillId="7" borderId="40" xfId="4" applyFont="1" applyFill="1" applyBorder="1">
      <alignment vertical="center"/>
    </xf>
    <xf numFmtId="38" fontId="8" fillId="7" borderId="44" xfId="5" applyFont="1" applyFill="1" applyBorder="1">
      <alignment vertical="center"/>
    </xf>
    <xf numFmtId="38" fontId="8" fillId="7" borderId="45" xfId="5" applyFont="1" applyFill="1" applyBorder="1">
      <alignment vertical="center"/>
    </xf>
    <xf numFmtId="38" fontId="8" fillId="7" borderId="46" xfId="5" applyFont="1" applyFill="1" applyBorder="1">
      <alignment vertical="center"/>
    </xf>
    <xf numFmtId="38" fontId="8" fillId="7" borderId="47" xfId="5" applyFont="1" applyFill="1" applyBorder="1">
      <alignment vertical="center"/>
    </xf>
    <xf numFmtId="0" fontId="8" fillId="7" borderId="48" xfId="4" applyFont="1" applyFill="1" applyBorder="1">
      <alignment vertical="center"/>
    </xf>
    <xf numFmtId="38" fontId="8" fillId="7" borderId="37" xfId="5" applyFont="1" applyFill="1" applyBorder="1">
      <alignment vertical="center"/>
    </xf>
    <xf numFmtId="38" fontId="8" fillId="7" borderId="38" xfId="5" applyFont="1" applyFill="1" applyBorder="1">
      <alignment vertical="center"/>
    </xf>
    <xf numFmtId="38" fontId="8" fillId="7" borderId="10" xfId="5" applyFont="1" applyFill="1" applyBorder="1">
      <alignment vertical="center"/>
    </xf>
    <xf numFmtId="0" fontId="8" fillId="0" borderId="40" xfId="4" applyFont="1" applyBorder="1" applyAlignment="1">
      <alignment horizontal="left" vertical="center"/>
    </xf>
    <xf numFmtId="38" fontId="8" fillId="4" borderId="32" xfId="5" applyFont="1" applyFill="1" applyBorder="1">
      <alignment vertical="center"/>
    </xf>
    <xf numFmtId="38" fontId="8" fillId="4" borderId="33" xfId="5" applyFont="1" applyFill="1" applyBorder="1">
      <alignment vertical="center"/>
    </xf>
    <xf numFmtId="38" fontId="8" fillId="4" borderId="34" xfId="5" applyFont="1" applyFill="1" applyBorder="1">
      <alignment vertical="center"/>
    </xf>
    <xf numFmtId="38" fontId="8" fillId="4" borderId="35" xfId="5" applyFont="1" applyFill="1" applyBorder="1">
      <alignment vertical="center"/>
    </xf>
    <xf numFmtId="0" fontId="8" fillId="4" borderId="36" xfId="4" applyFont="1" applyFill="1" applyBorder="1">
      <alignment vertical="center"/>
    </xf>
    <xf numFmtId="0" fontId="8" fillId="0" borderId="44" xfId="4" applyFont="1" applyBorder="1" applyAlignment="1">
      <alignment horizontal="center" vertical="center" wrapText="1"/>
    </xf>
    <xf numFmtId="0" fontId="8" fillId="0" borderId="45" xfId="4" applyFont="1" applyBorder="1" applyAlignment="1">
      <alignment horizontal="center" vertical="center" wrapText="1"/>
    </xf>
    <xf numFmtId="0" fontId="8" fillId="0" borderId="46" xfId="4" applyFont="1" applyBorder="1" applyAlignment="1">
      <alignment horizontal="center" vertical="center" wrapText="1"/>
    </xf>
    <xf numFmtId="0" fontId="8" fillId="0" borderId="50" xfId="4" applyFont="1" applyFill="1" applyBorder="1" applyAlignment="1">
      <alignment horizontal="center" vertical="center" wrapText="1"/>
    </xf>
    <xf numFmtId="0" fontId="8" fillId="0" borderId="51" xfId="4" applyFont="1" applyFill="1" applyBorder="1" applyAlignment="1">
      <alignment horizontal="center" vertical="center" wrapText="1"/>
    </xf>
    <xf numFmtId="0" fontId="8" fillId="0" borderId="43" xfId="4" applyFont="1" applyFill="1" applyBorder="1" applyAlignment="1">
      <alignment horizontal="center" vertical="center" wrapText="1"/>
    </xf>
    <xf numFmtId="0" fontId="32" fillId="0" borderId="0" xfId="4" applyFont="1">
      <alignment vertical="center"/>
    </xf>
    <xf numFmtId="0" fontId="32" fillId="0" borderId="0" xfId="4" applyFont="1" applyAlignment="1">
      <alignment horizontal="right" vertical="center"/>
    </xf>
    <xf numFmtId="38" fontId="3" fillId="0" borderId="0" xfId="2" applyFont="1" applyAlignment="1">
      <alignment vertical="center"/>
    </xf>
    <xf numFmtId="0" fontId="3" fillId="0" borderId="0" xfId="3" applyFont="1">
      <alignment vertical="center"/>
    </xf>
    <xf numFmtId="38" fontId="33" fillId="0" borderId="0" xfId="2" applyFont="1" applyAlignment="1">
      <alignment vertical="center"/>
    </xf>
    <xf numFmtId="0" fontId="3" fillId="0" borderId="0" xfId="0" applyFont="1"/>
    <xf numFmtId="0" fontId="25" fillId="0" borderId="0" xfId="0" applyFont="1" applyAlignment="1">
      <alignment vertical="center" shrinkToFit="1"/>
    </xf>
    <xf numFmtId="38" fontId="1" fillId="5" borderId="25" xfId="2" applyFill="1" applyBorder="1" applyAlignment="1">
      <alignment vertical="center"/>
    </xf>
    <xf numFmtId="0" fontId="0" fillId="0" borderId="55" xfId="0" applyBorder="1"/>
    <xf numFmtId="0" fontId="15" fillId="0" borderId="0" xfId="0" applyFont="1" applyBorder="1" applyAlignment="1">
      <alignment horizontal="left" vertical="center"/>
    </xf>
    <xf numFmtId="0" fontId="13" fillId="0" borderId="0" xfId="0" applyFont="1" applyBorder="1" applyAlignment="1">
      <alignment horizontal="center" vertical="center"/>
    </xf>
    <xf numFmtId="0" fontId="35" fillId="0" borderId="0" xfId="0" applyFont="1" applyAlignment="1">
      <alignment horizontal="right"/>
    </xf>
    <xf numFmtId="0" fontId="25" fillId="0" borderId="0" xfId="0" applyFont="1" applyAlignment="1">
      <alignment vertical="center"/>
    </xf>
    <xf numFmtId="0" fontId="4" fillId="0" borderId="0" xfId="0" applyFont="1" applyBorder="1" applyAlignment="1">
      <alignment vertical="center"/>
    </xf>
    <xf numFmtId="3" fontId="14" fillId="0" borderId="0" xfId="0" applyNumberFormat="1" applyFont="1" applyBorder="1" applyAlignment="1">
      <alignment vertical="center"/>
    </xf>
    <xf numFmtId="0" fontId="0" fillId="0" borderId="0" xfId="0" applyAlignment="1">
      <alignment vertical="top" wrapText="1"/>
    </xf>
    <xf numFmtId="0" fontId="3" fillId="0" borderId="0" xfId="0" applyFont="1" applyAlignment="1">
      <alignment vertical="top" wrapText="1"/>
    </xf>
    <xf numFmtId="0" fontId="3" fillId="0" borderId="0" xfId="0" applyFont="1" applyAlignment="1">
      <alignment horizontal="left" vertical="center" shrinkToFit="1"/>
    </xf>
    <xf numFmtId="0" fontId="4" fillId="0" borderId="10" xfId="0" applyFont="1" applyBorder="1" applyAlignment="1">
      <alignment horizontal="center" vertical="center" shrinkToFit="1"/>
    </xf>
    <xf numFmtId="0" fontId="15" fillId="0" borderId="0" xfId="0" applyFont="1" applyBorder="1" applyAlignment="1">
      <alignment horizontal="left" vertical="center"/>
    </xf>
    <xf numFmtId="0" fontId="3" fillId="0" borderId="0" xfId="0" applyFont="1" applyBorder="1" applyAlignment="1">
      <alignment horizontal="left" vertical="top" shrinkToFit="1"/>
    </xf>
    <xf numFmtId="0" fontId="18" fillId="0" borderId="0" xfId="0" applyFont="1" applyBorder="1" applyAlignment="1">
      <alignment horizontal="left" vertical="top" shrinkToFit="1"/>
    </xf>
    <xf numFmtId="0" fontId="4" fillId="0" borderId="4" xfId="0" applyFont="1" applyBorder="1" applyAlignment="1">
      <alignment horizontal="center" vertical="center" shrinkToFit="1"/>
    </xf>
    <xf numFmtId="0" fontId="4" fillId="0" borderId="22" xfId="0" applyFont="1" applyBorder="1" applyAlignment="1">
      <alignment horizontal="center" vertical="center" shrinkToFit="1"/>
    </xf>
    <xf numFmtId="0" fontId="13" fillId="0" borderId="0" xfId="0" applyFont="1" applyBorder="1" applyAlignment="1">
      <alignment horizontal="center" vertical="center"/>
    </xf>
    <xf numFmtId="0" fontId="3" fillId="0" borderId="0" xfId="0" applyFont="1" applyAlignment="1">
      <alignment horizontal="left" vertical="top"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22" xfId="0" applyBorder="1" applyAlignment="1">
      <alignment horizontal="center" vertical="center" shrinkToFit="1"/>
    </xf>
    <xf numFmtId="0" fontId="4" fillId="0" borderId="1"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vertical="center" shrinkToFit="1"/>
    </xf>
    <xf numFmtId="0" fontId="0" fillId="0" borderId="9" xfId="0" applyBorder="1" applyAlignment="1">
      <alignment vertical="center" shrinkToFit="1"/>
    </xf>
    <xf numFmtId="0" fontId="4" fillId="0" borderId="2" xfId="0" applyFont="1" applyBorder="1" applyAlignment="1">
      <alignment horizontal="center" vertical="center" wrapText="1" shrinkToFit="1"/>
    </xf>
    <xf numFmtId="0" fontId="0" fillId="0" borderId="7" xfId="0" applyBorder="1" applyAlignment="1">
      <alignment vertical="center" wrapText="1" shrinkToFit="1"/>
    </xf>
    <xf numFmtId="0" fontId="0" fillId="0" borderId="9" xfId="0" applyBorder="1" applyAlignment="1">
      <alignment vertical="center" wrapText="1" shrinkToFit="1"/>
    </xf>
    <xf numFmtId="0" fontId="14" fillId="0" borderId="1" xfId="0" applyFont="1" applyBorder="1" applyAlignment="1">
      <alignment horizontal="center" vertical="center" wrapText="1" shrinkToFit="1"/>
    </xf>
    <xf numFmtId="0" fontId="13" fillId="0" borderId="6" xfId="0" applyFont="1" applyBorder="1" applyAlignment="1">
      <alignment vertical="center" wrapText="1" shrinkToFit="1"/>
    </xf>
    <xf numFmtId="0" fontId="13" fillId="0" borderId="8" xfId="0" applyFont="1" applyBorder="1" applyAlignment="1">
      <alignment vertical="center" wrapText="1" shrinkToFit="1"/>
    </xf>
    <xf numFmtId="0" fontId="6" fillId="0" borderId="2" xfId="0" applyFont="1" applyBorder="1" applyAlignment="1">
      <alignment horizontal="center" vertical="center" wrapText="1" shrinkToFit="1"/>
    </xf>
    <xf numFmtId="0" fontId="24" fillId="0" borderId="7" xfId="0" applyFont="1" applyBorder="1" applyAlignment="1">
      <alignment vertical="center" wrapText="1" shrinkToFit="1"/>
    </xf>
    <xf numFmtId="0" fontId="24" fillId="0" borderId="9" xfId="0" applyFont="1" applyBorder="1" applyAlignment="1">
      <alignment vertical="center" wrapText="1" shrinkToFit="1"/>
    </xf>
    <xf numFmtId="3" fontId="4" fillId="0" borderId="4" xfId="0" applyNumberFormat="1" applyFont="1" applyBorder="1" applyAlignment="1">
      <alignment horizontal="center" vertical="center" shrinkToFit="1"/>
    </xf>
    <xf numFmtId="3" fontId="4" fillId="0" borderId="22" xfId="0" applyNumberFormat="1" applyFont="1" applyBorder="1" applyAlignment="1">
      <alignment horizontal="center" vertical="center" shrinkToFit="1"/>
    </xf>
    <xf numFmtId="0" fontId="4" fillId="0" borderId="5" xfId="0" applyFont="1" applyBorder="1" applyAlignment="1">
      <alignment vertical="center" shrinkToFit="1"/>
    </xf>
    <xf numFmtId="0" fontId="0" fillId="0" borderId="11" xfId="0" applyBorder="1" applyAlignment="1">
      <alignment vertical="center" shrinkToFit="1"/>
    </xf>
    <xf numFmtId="3" fontId="4" fillId="0" borderId="10" xfId="0" applyNumberFormat="1" applyFont="1" applyBorder="1" applyAlignment="1">
      <alignment horizontal="center" vertical="center" shrinkToFit="1"/>
    </xf>
    <xf numFmtId="0" fontId="25" fillId="0" borderId="0" xfId="0" applyFont="1" applyAlignment="1">
      <alignment horizontal="left" vertical="center" shrinkToFit="1"/>
    </xf>
    <xf numFmtId="0" fontId="25" fillId="0" borderId="0" xfId="0" applyFont="1" applyAlignment="1">
      <alignment horizontal="left" vertical="center"/>
    </xf>
    <xf numFmtId="0" fontId="3" fillId="0" borderId="0"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3" fontId="4" fillId="0" borderId="2" xfId="0" applyNumberFormat="1" applyFont="1" applyBorder="1" applyAlignment="1">
      <alignment horizontal="left" vertical="center" indent="1" shrinkToFit="1"/>
    </xf>
    <xf numFmtId="3" fontId="4" fillId="0" borderId="9" xfId="0" applyNumberFormat="1" applyFont="1" applyBorder="1" applyAlignment="1">
      <alignment horizontal="left" vertical="center" indent="1" shrinkToFit="1"/>
    </xf>
    <xf numFmtId="3" fontId="4" fillId="0" borderId="1" xfId="0" applyNumberFormat="1" applyFont="1" applyBorder="1" applyAlignment="1">
      <alignment horizontal="center" vertical="center" shrinkToFit="1"/>
    </xf>
    <xf numFmtId="3" fontId="4" fillId="0" borderId="5" xfId="0" applyNumberFormat="1" applyFont="1" applyBorder="1" applyAlignment="1">
      <alignment horizontal="center" vertical="center" shrinkToFit="1"/>
    </xf>
    <xf numFmtId="3" fontId="4" fillId="0" borderId="8" xfId="0" applyNumberFormat="1" applyFont="1" applyBorder="1" applyAlignment="1">
      <alignment horizontal="center" vertical="center" shrinkToFit="1"/>
    </xf>
    <xf numFmtId="3" fontId="4" fillId="0" borderId="11" xfId="0" applyNumberFormat="1" applyFont="1" applyBorder="1" applyAlignment="1">
      <alignment horizontal="center" vertical="center" shrinkToFit="1"/>
    </xf>
    <xf numFmtId="3" fontId="4" fillId="0" borderId="4" xfId="2" applyNumberFormat="1" applyFont="1" applyBorder="1" applyAlignment="1">
      <alignment horizontal="center" vertical="center" shrinkToFit="1"/>
    </xf>
    <xf numFmtId="3" fontId="4" fillId="0" borderId="22" xfId="2" applyNumberFormat="1" applyFont="1" applyBorder="1" applyAlignment="1">
      <alignment horizontal="center" vertical="center" shrinkToFit="1"/>
    </xf>
    <xf numFmtId="0" fontId="4" fillId="0" borderId="7" xfId="0" applyFont="1" applyBorder="1" applyAlignment="1">
      <alignment horizontal="center" vertical="center" shrinkToFit="1"/>
    </xf>
    <xf numFmtId="38" fontId="0" fillId="0" borderId="0" xfId="2" applyFont="1" applyAlignment="1">
      <alignment horizontal="left" vertical="center"/>
    </xf>
    <xf numFmtId="38" fontId="1" fillId="0" borderId="0" xfId="2" applyFont="1" applyAlignment="1">
      <alignment horizontal="left" vertical="center"/>
    </xf>
    <xf numFmtId="0" fontId="8" fillId="0" borderId="53" xfId="4" applyFont="1" applyBorder="1" applyAlignment="1">
      <alignment horizontal="center" vertical="center"/>
    </xf>
    <xf numFmtId="0" fontId="8" fillId="0" borderId="48" xfId="4" applyFont="1" applyBorder="1" applyAlignment="1">
      <alignment horizontal="center" vertical="center"/>
    </xf>
    <xf numFmtId="0" fontId="8" fillId="0" borderId="52" xfId="4" applyFont="1" applyBorder="1" applyAlignment="1">
      <alignment horizontal="center" vertical="center"/>
    </xf>
    <xf numFmtId="0" fontId="8" fillId="0" borderId="49" xfId="4" applyFont="1" applyBorder="1" applyAlignment="1">
      <alignment horizontal="center" vertical="center"/>
    </xf>
    <xf numFmtId="38" fontId="3" fillId="0" borderId="0" xfId="2" applyFont="1" applyAlignment="1">
      <alignment horizontal="left" vertical="center"/>
    </xf>
    <xf numFmtId="0" fontId="25" fillId="0" borderId="54" xfId="0" applyFont="1" applyBorder="1" applyAlignment="1">
      <alignment horizontal="left" vertical="center" shrinkToFit="1"/>
    </xf>
    <xf numFmtId="0" fontId="0" fillId="6" borderId="4"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4"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14" fillId="0" borderId="2"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3" fontId="4" fillId="0" borderId="2" xfId="0" applyNumberFormat="1" applyFont="1" applyBorder="1" applyAlignment="1">
      <alignment horizontal="center" vertical="center" shrinkToFit="1"/>
    </xf>
    <xf numFmtId="3" fontId="4" fillId="0" borderId="9" xfId="0" applyNumberFormat="1" applyFont="1" applyBorder="1" applyAlignment="1">
      <alignment horizontal="center" vertical="center" shrinkToFit="1"/>
    </xf>
    <xf numFmtId="3" fontId="4" fillId="0" borderId="4" xfId="2" applyNumberFormat="1" applyFont="1" applyBorder="1" applyAlignment="1">
      <alignment horizontal="right" vertical="center" shrinkToFit="1"/>
    </xf>
    <xf numFmtId="3" fontId="4" fillId="0" borderId="22" xfId="2" applyNumberFormat="1" applyFont="1" applyBorder="1" applyAlignment="1">
      <alignment horizontal="right" vertical="center" shrinkToFit="1"/>
    </xf>
    <xf numFmtId="0" fontId="4" fillId="0" borderId="6"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3" fontId="4" fillId="0" borderId="7" xfId="0" applyNumberFormat="1" applyFont="1" applyBorder="1" applyAlignment="1">
      <alignment horizontal="center" vertical="center" shrinkToFit="1"/>
    </xf>
    <xf numFmtId="3" fontId="4" fillId="0" borderId="1" xfId="0" applyNumberFormat="1" applyFont="1" applyBorder="1" applyAlignment="1">
      <alignment horizontal="right" vertical="center" shrinkToFit="1"/>
    </xf>
    <xf numFmtId="3" fontId="4" fillId="0" borderId="5" xfId="0" applyNumberFormat="1" applyFont="1" applyBorder="1" applyAlignment="1">
      <alignment horizontal="right" vertical="center" shrinkToFit="1"/>
    </xf>
    <xf numFmtId="3" fontId="4" fillId="0" borderId="6"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3" fontId="4" fillId="0" borderId="8" xfId="0" applyNumberFormat="1" applyFont="1" applyBorder="1" applyAlignment="1">
      <alignment horizontal="right" vertical="center" shrinkToFit="1"/>
    </xf>
    <xf numFmtId="3" fontId="4" fillId="0" borderId="11" xfId="0" applyNumberFormat="1" applyFont="1" applyBorder="1" applyAlignment="1">
      <alignment horizontal="right" vertical="center" shrinkToFit="1"/>
    </xf>
    <xf numFmtId="3" fontId="4" fillId="0" borderId="4" xfId="0" applyNumberFormat="1" applyFont="1" applyBorder="1" applyAlignment="1">
      <alignment horizontal="right" vertical="center" shrinkToFit="1"/>
    </xf>
    <xf numFmtId="3" fontId="4" fillId="0" borderId="22" xfId="0" applyNumberFormat="1" applyFont="1" applyBorder="1" applyAlignment="1">
      <alignment horizontal="right" vertical="center" shrinkToFit="1"/>
    </xf>
    <xf numFmtId="0" fontId="0" fillId="0" borderId="22" xfId="0" applyBorder="1" applyAlignment="1">
      <alignment horizontal="right" vertical="center" shrinkToFit="1"/>
    </xf>
  </cellXfs>
  <cellStyles count="6">
    <cellStyle name="悪い" xfId="1" builtinId="27"/>
    <cellStyle name="桁区切り" xfId="2" builtinId="6"/>
    <cellStyle name="桁区切り 2" xfId="5" xr:uid="{00000000-0005-0000-0000-000002000000}"/>
    <cellStyle name="標準" xfId="0" builtinId="0"/>
    <cellStyle name="標準 2" xfId="4" xr:uid="{00000000-0005-0000-0000-000004000000}"/>
    <cellStyle name="標準_【畜草研】Ｈ１８えさプロ収支簿" xfId="3" xr:uid="{00000000-0005-0000-0000-000005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76200</xdr:rowOff>
    </xdr:from>
    <xdr:to>
      <xdr:col>5</xdr:col>
      <xdr:colOff>209550</xdr:colOff>
      <xdr:row>8</xdr:row>
      <xdr:rowOff>123825</xdr:rowOff>
    </xdr:to>
    <xdr:sp macro="" textlink="">
      <xdr:nvSpPr>
        <xdr:cNvPr id="2" name="右中かっこ 1">
          <a:extLst>
            <a:ext uri="{FF2B5EF4-FFF2-40B4-BE49-F238E27FC236}">
              <a16:creationId xmlns:a16="http://schemas.microsoft.com/office/drawing/2014/main" id="{7A730290-BEFC-4BB7-994B-87D062175D96}"/>
            </a:ext>
          </a:extLst>
        </xdr:cNvPr>
        <xdr:cNvSpPr/>
      </xdr:nvSpPr>
      <xdr:spPr bwMode="auto">
        <a:xfrm rot="16200000">
          <a:off x="1490663" y="176212"/>
          <a:ext cx="247650" cy="2847975"/>
        </a:xfrm>
        <a:prstGeom prst="rightBrace">
          <a:avLst>
            <a:gd name="adj1" fmla="val 8333"/>
            <a:gd name="adj2" fmla="val 49448"/>
          </a:avLst>
        </a:prstGeom>
        <a:noFill/>
        <a:ln w="63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oneCellAnchor>
    <xdr:from>
      <xdr:col>1</xdr:col>
      <xdr:colOff>247650</xdr:colOff>
      <xdr:row>5</xdr:row>
      <xdr:rowOff>66675</xdr:rowOff>
    </xdr:from>
    <xdr:ext cx="2472728" cy="392415"/>
    <xdr:sp macro="" textlink="">
      <xdr:nvSpPr>
        <xdr:cNvPr id="3" name="テキスト ボックス 2">
          <a:extLst>
            <a:ext uri="{FF2B5EF4-FFF2-40B4-BE49-F238E27FC236}">
              <a16:creationId xmlns:a16="http://schemas.microsoft.com/office/drawing/2014/main" id="{CCA738A4-E1BD-4BD8-9841-66BB0F6F0BD5}"/>
            </a:ext>
          </a:extLst>
        </xdr:cNvPr>
        <xdr:cNvSpPr txBox="1"/>
      </xdr:nvSpPr>
      <xdr:spPr>
        <a:xfrm>
          <a:off x="371475" y="1066800"/>
          <a:ext cx="2472728" cy="392415"/>
        </a:xfrm>
        <a:prstGeom prst="rect">
          <a:avLst/>
        </a:prstGeom>
        <a:noFill/>
        <a:ln w="12700">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構成員が代表機関へ提出する「実績報告書」は</a:t>
          </a:r>
          <a:endParaRPr kumimoji="1" lang="en-US" altLang="ja-JP" sz="9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代表機関あてになります。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4"/>
  <sheetViews>
    <sheetView showZeros="0" showWhiteSpace="0" view="pageBreakPreview" topLeftCell="B1" zoomScale="90" zoomScaleNormal="100" zoomScaleSheetLayoutView="90" workbookViewId="0">
      <selection activeCell="F40" sqref="F40"/>
    </sheetView>
  </sheetViews>
  <sheetFormatPr defaultColWidth="9" defaultRowHeight="15" customHeight="1"/>
  <cols>
    <col min="1" max="1" width="1.625" style="1" customWidth="1"/>
    <col min="2" max="10" width="8.875" style="1" customWidth="1"/>
    <col min="11" max="11" width="4.25" style="1" customWidth="1"/>
    <col min="12" max="12" width="1.5" style="1" customWidth="1"/>
    <col min="13" max="13" width="1.875" style="63" customWidth="1"/>
    <col min="14" max="14" width="1.5" style="63" customWidth="1"/>
    <col min="15" max="15" width="15.125" style="63" customWidth="1"/>
    <col min="16" max="16" width="12.875" style="63" customWidth="1"/>
    <col min="17" max="17" width="13.25" style="63" customWidth="1"/>
    <col min="18" max="18" width="7.125" style="63" customWidth="1"/>
    <col min="19" max="19" width="7" style="63" customWidth="1"/>
    <col min="20" max="20" width="33.375" style="63" customWidth="1"/>
    <col min="21" max="21" width="1.625" style="63" customWidth="1"/>
    <col min="22" max="22" width="1.875" style="63" customWidth="1"/>
    <col min="23" max="23" width="1.5" style="63" customWidth="1"/>
    <col min="24" max="24" width="15.125" style="63" customWidth="1"/>
    <col min="25" max="25" width="12.875" style="63" customWidth="1"/>
    <col min="26" max="26" width="13.25" style="63" customWidth="1"/>
    <col min="27" max="27" width="7.125" style="63" customWidth="1"/>
    <col min="28" max="28" width="7" style="63" customWidth="1"/>
    <col min="29" max="29" width="33.375" style="63" customWidth="1"/>
    <col min="30" max="32" width="1.625" style="63" customWidth="1"/>
    <col min="33" max="33" width="15.625" style="63" customWidth="1"/>
    <col min="34" max="35" width="12.625" style="63" customWidth="1"/>
    <col min="36" max="37" width="8.625" style="63" customWidth="1"/>
    <col min="38" max="38" width="27.25" style="63" customWidth="1"/>
    <col min="39" max="39" width="2.375" style="63" customWidth="1"/>
    <col min="40" max="41" width="1.625" style="63" customWidth="1"/>
    <col min="42" max="43" width="20.625" style="63" customWidth="1"/>
    <col min="44" max="44" width="5.125" style="63" customWidth="1"/>
    <col min="45" max="46" width="9.625" style="63" customWidth="1"/>
    <col min="47" max="47" width="14.625" style="63" customWidth="1"/>
    <col min="48" max="48" width="5.625" style="63" customWidth="1"/>
    <col min="49" max="49" width="2" style="63" customWidth="1"/>
    <col min="50" max="50" width="1.5" style="63" customWidth="1"/>
    <col min="51" max="51" width="1.625" style="63" customWidth="1"/>
    <col min="52" max="52" width="18.125" style="63" customWidth="1"/>
    <col min="53" max="53" width="11.25" style="63" customWidth="1"/>
    <col min="54" max="54" width="13.625" style="63" customWidth="1"/>
    <col min="55" max="55" width="9.125" style="63" customWidth="1"/>
    <col min="56" max="56" width="14.875" style="63" customWidth="1"/>
    <col min="57" max="57" width="9.625" style="63" customWidth="1"/>
    <col min="58" max="58" width="10.625" style="63" customWidth="1"/>
    <col min="59" max="59" width="1.875" style="63" customWidth="1"/>
    <col min="60" max="16384" width="9" style="63"/>
  </cols>
  <sheetData>
    <row r="1" spans="1:58" ht="15.95" customHeight="1">
      <c r="A1" s="8"/>
      <c r="F1" s="261"/>
      <c r="G1" s="261"/>
      <c r="H1" s="261"/>
      <c r="I1" s="261"/>
      <c r="J1" s="261"/>
      <c r="K1" s="175"/>
      <c r="L1" s="175"/>
      <c r="M1" s="168"/>
      <c r="N1" s="257" t="s">
        <v>96</v>
      </c>
      <c r="O1" s="257"/>
      <c r="P1" s="257"/>
      <c r="Q1" s="75"/>
      <c r="R1" s="75"/>
      <c r="S1" s="75"/>
      <c r="T1" s="75"/>
      <c r="U1" s="75"/>
      <c r="V1" s="168"/>
      <c r="W1" s="257"/>
      <c r="X1" s="257"/>
      <c r="Y1" s="257"/>
      <c r="Z1" s="75"/>
      <c r="AA1" s="75"/>
      <c r="AB1" s="75"/>
      <c r="AC1" s="75"/>
      <c r="AD1" s="75"/>
      <c r="AF1" s="262"/>
      <c r="AG1" s="262"/>
      <c r="AO1" s="254" t="s">
        <v>105</v>
      </c>
      <c r="AP1" s="254"/>
      <c r="AY1" s="1" t="s">
        <v>106</v>
      </c>
    </row>
    <row r="2" spans="1:58" ht="15.95" customHeight="1">
      <c r="A2" s="1" t="s">
        <v>51</v>
      </c>
      <c r="F2" s="175"/>
      <c r="G2" s="256" t="s">
        <v>56</v>
      </c>
      <c r="H2" s="256"/>
      <c r="I2" s="256"/>
      <c r="J2" s="256"/>
      <c r="K2" s="176"/>
      <c r="L2" s="176"/>
      <c r="M2" s="145"/>
      <c r="N2" s="257" t="s">
        <v>204</v>
      </c>
      <c r="O2" s="258"/>
      <c r="P2" s="258"/>
      <c r="Q2" s="77"/>
      <c r="R2" s="77"/>
      <c r="S2" s="77"/>
      <c r="T2" s="77"/>
      <c r="U2" s="77"/>
      <c r="V2" s="145"/>
      <c r="W2" s="257" t="s">
        <v>206</v>
      </c>
      <c r="X2" s="257"/>
      <c r="Y2" s="257"/>
      <c r="Z2" s="77"/>
      <c r="AA2" s="77"/>
      <c r="AB2" s="77"/>
      <c r="AC2" s="77"/>
      <c r="AD2" s="77"/>
      <c r="AF2" s="254" t="s">
        <v>161</v>
      </c>
      <c r="AG2" s="254"/>
      <c r="AO2" s="262" t="s">
        <v>98</v>
      </c>
      <c r="AP2" s="262"/>
      <c r="AY2" s="254" t="s">
        <v>54</v>
      </c>
      <c r="AZ2" s="254"/>
    </row>
    <row r="3" spans="1:58" ht="15.95" customHeight="1">
      <c r="O3" s="1" t="s">
        <v>52</v>
      </c>
      <c r="P3" s="1"/>
      <c r="Q3" s="1"/>
      <c r="R3" s="1"/>
      <c r="S3" s="1"/>
      <c r="T3" s="1"/>
      <c r="U3" s="1"/>
      <c r="X3" s="1" t="s">
        <v>52</v>
      </c>
      <c r="Y3" s="1"/>
      <c r="Z3" s="1"/>
      <c r="AA3" s="1"/>
      <c r="AB3" s="1"/>
      <c r="AC3" s="1"/>
      <c r="AD3" s="1"/>
      <c r="AE3" s="1"/>
      <c r="AG3" s="1" t="s">
        <v>52</v>
      </c>
      <c r="AP3" s="263" t="s">
        <v>162</v>
      </c>
      <c r="AQ3" s="263" t="s">
        <v>11</v>
      </c>
      <c r="AR3" s="263" t="s">
        <v>3</v>
      </c>
      <c r="AS3" s="259" t="s">
        <v>0</v>
      </c>
      <c r="AT3" s="265"/>
      <c r="AU3" s="263" t="s">
        <v>163</v>
      </c>
      <c r="AV3" s="263" t="s">
        <v>164</v>
      </c>
      <c r="AZ3" s="266" t="s">
        <v>37</v>
      </c>
      <c r="BA3" s="283"/>
      <c r="BB3" s="263" t="s">
        <v>39</v>
      </c>
      <c r="BC3" s="272" t="s">
        <v>40</v>
      </c>
      <c r="BD3" s="275" t="s">
        <v>41</v>
      </c>
      <c r="BE3" s="278" t="s">
        <v>42</v>
      </c>
      <c r="BF3" s="263" t="s">
        <v>43</v>
      </c>
    </row>
    <row r="4" spans="1:58" ht="15.95" customHeight="1">
      <c r="O4" s="173"/>
      <c r="P4" s="173"/>
      <c r="Q4" s="173"/>
      <c r="R4" s="259" t="s">
        <v>165</v>
      </c>
      <c r="S4" s="260"/>
      <c r="T4" s="173"/>
      <c r="X4" s="173"/>
      <c r="Y4" s="173"/>
      <c r="Z4" s="173"/>
      <c r="AA4" s="259" t="s">
        <v>165</v>
      </c>
      <c r="AB4" s="260"/>
      <c r="AC4" s="173"/>
      <c r="AG4" s="173"/>
      <c r="AH4" s="173"/>
      <c r="AI4" s="173"/>
      <c r="AJ4" s="259" t="s">
        <v>165</v>
      </c>
      <c r="AK4" s="260"/>
      <c r="AL4" s="173"/>
      <c r="AM4" s="79"/>
      <c r="AP4" s="264"/>
      <c r="AQ4" s="264"/>
      <c r="AR4" s="264"/>
      <c r="AS4" s="170" t="s">
        <v>12</v>
      </c>
      <c r="AT4" s="172" t="s">
        <v>13</v>
      </c>
      <c r="AU4" s="264"/>
      <c r="AV4" s="264"/>
      <c r="AZ4" s="267"/>
      <c r="BA4" s="284"/>
      <c r="BB4" s="270"/>
      <c r="BC4" s="273"/>
      <c r="BD4" s="276"/>
      <c r="BE4" s="279"/>
      <c r="BF4" s="270"/>
    </row>
    <row r="5" spans="1:58" ht="15.95" customHeight="1">
      <c r="F5" s="3" t="s">
        <v>166</v>
      </c>
      <c r="O5" s="174" t="s">
        <v>167</v>
      </c>
      <c r="P5" s="174" t="s">
        <v>168</v>
      </c>
      <c r="Q5" s="174" t="s">
        <v>169</v>
      </c>
      <c r="R5" s="173" t="s">
        <v>1</v>
      </c>
      <c r="S5" s="173" t="s">
        <v>2</v>
      </c>
      <c r="T5" s="174" t="s">
        <v>164</v>
      </c>
      <c r="X5" s="174" t="s">
        <v>167</v>
      </c>
      <c r="Y5" s="174" t="s">
        <v>168</v>
      </c>
      <c r="Z5" s="174" t="s">
        <v>169</v>
      </c>
      <c r="AA5" s="173" t="s">
        <v>1</v>
      </c>
      <c r="AB5" s="173" t="s">
        <v>2</v>
      </c>
      <c r="AC5" s="174" t="s">
        <v>164</v>
      </c>
      <c r="AG5" s="174" t="s">
        <v>167</v>
      </c>
      <c r="AH5" s="174" t="s">
        <v>168</v>
      </c>
      <c r="AI5" s="174" t="s">
        <v>169</v>
      </c>
      <c r="AJ5" s="173" t="s">
        <v>1</v>
      </c>
      <c r="AK5" s="173" t="s">
        <v>2</v>
      </c>
      <c r="AL5" s="174" t="s">
        <v>164</v>
      </c>
      <c r="AM5" s="79"/>
      <c r="AN5" s="87"/>
      <c r="AP5" s="91"/>
      <c r="AQ5" s="92"/>
      <c r="AR5" s="79"/>
      <c r="AS5" s="93" t="s">
        <v>4</v>
      </c>
      <c r="AT5" s="93" t="s">
        <v>4</v>
      </c>
      <c r="AU5" s="92"/>
      <c r="AV5" s="94"/>
      <c r="AZ5" s="268"/>
      <c r="BA5" s="263" t="s">
        <v>38</v>
      </c>
      <c r="BB5" s="270"/>
      <c r="BC5" s="273"/>
      <c r="BD5" s="276"/>
      <c r="BE5" s="279"/>
      <c r="BF5" s="270"/>
    </row>
    <row r="6" spans="1:58" ht="15.95" customHeight="1">
      <c r="O6" s="81"/>
      <c r="P6" s="66" t="s">
        <v>4</v>
      </c>
      <c r="Q6" s="66" t="s">
        <v>4</v>
      </c>
      <c r="R6" s="66" t="s">
        <v>4</v>
      </c>
      <c r="S6" s="66" t="s">
        <v>4</v>
      </c>
      <c r="T6" s="108"/>
      <c r="X6" s="81"/>
      <c r="Y6" s="66" t="s">
        <v>4</v>
      </c>
      <c r="Z6" s="66" t="s">
        <v>4</v>
      </c>
      <c r="AA6" s="66" t="s">
        <v>4</v>
      </c>
      <c r="AB6" s="66" t="s">
        <v>4</v>
      </c>
      <c r="AC6" s="108"/>
      <c r="AE6" s="87"/>
      <c r="AG6" s="81"/>
      <c r="AH6" s="66" t="s">
        <v>4</v>
      </c>
      <c r="AI6" s="66" t="s">
        <v>4</v>
      </c>
      <c r="AJ6" s="66" t="s">
        <v>4</v>
      </c>
      <c r="AK6" s="66" t="s">
        <v>4</v>
      </c>
      <c r="AL6" s="108"/>
      <c r="AM6" s="89"/>
      <c r="AP6" s="91"/>
      <c r="AQ6" s="92"/>
      <c r="AR6" s="79"/>
      <c r="AS6" s="97"/>
      <c r="AT6" s="97"/>
      <c r="AU6" s="92"/>
      <c r="AV6" s="94"/>
      <c r="AZ6" s="269"/>
      <c r="BA6" s="264"/>
      <c r="BB6" s="271"/>
      <c r="BC6" s="274"/>
      <c r="BD6" s="277"/>
      <c r="BE6" s="280"/>
      <c r="BF6" s="271"/>
    </row>
    <row r="7" spans="1:58" ht="15.95" customHeight="1">
      <c r="O7" s="143" t="s">
        <v>170</v>
      </c>
      <c r="P7" s="58"/>
      <c r="Q7" s="58"/>
      <c r="R7" s="142">
        <f>IF(Q7-P7=0,0,IF(Q7-P7&lt;0,(Q7-P7)*-1,0))</f>
        <v>0</v>
      </c>
      <c r="S7" s="57">
        <f>IF(Q7-P7=0,0,IF(Q7-P7&gt;0,(Q7-P7),0))</f>
        <v>0</v>
      </c>
      <c r="T7" s="94"/>
      <c r="X7" s="143" t="s">
        <v>171</v>
      </c>
      <c r="Y7" s="58"/>
      <c r="Z7" s="58"/>
      <c r="AA7" s="142">
        <f>IF(Z7-Y7=0,0,IF(Z7-Y7&lt;0,(Z7-Y7)*-1,0))</f>
        <v>0</v>
      </c>
      <c r="AB7" s="57">
        <f>IF(Z7-Y7=0,0,IF(Z7-Y7&gt;0,(Z7-Y7),0))</f>
        <v>0</v>
      </c>
      <c r="AC7" s="94"/>
      <c r="AG7" s="95" t="s">
        <v>97</v>
      </c>
      <c r="AH7" s="57"/>
      <c r="AI7" s="57"/>
      <c r="AJ7" s="57">
        <f>IF(AI7-AH7=0,0,IF(AI7-AH7&lt;0,(AI7-AH7)*-1,0))</f>
        <v>0</v>
      </c>
      <c r="AK7" s="57">
        <f>IF(AI7-AH7=0,0,IF(AI7-AH7&gt;0,(AI7-AH7),0))</f>
        <v>0</v>
      </c>
      <c r="AL7" s="94"/>
      <c r="AM7" s="89"/>
      <c r="AP7" s="91"/>
      <c r="AQ7" s="92"/>
      <c r="AR7" s="79"/>
      <c r="AS7" s="91"/>
      <c r="AT7" s="92"/>
      <c r="AU7" s="92"/>
      <c r="AV7" s="94"/>
      <c r="AZ7" s="80"/>
      <c r="BA7" s="80"/>
      <c r="BB7" s="81"/>
      <c r="BC7" s="99"/>
      <c r="BD7" s="80"/>
      <c r="BE7" s="81"/>
      <c r="BF7" s="81"/>
    </row>
    <row r="8" spans="1:58" ht="15.95" customHeight="1">
      <c r="J8" s="4" t="s">
        <v>210</v>
      </c>
      <c r="K8" s="4"/>
      <c r="L8" s="4"/>
      <c r="M8" s="87"/>
      <c r="N8" s="87"/>
      <c r="O8" s="143"/>
      <c r="P8" s="58"/>
      <c r="Q8" s="58">
        <v>0</v>
      </c>
      <c r="R8" s="142">
        <f>IF(Q8-P8=0,0,IF(Q8-P8&lt;0,(Q8-P8)*-1,0))</f>
        <v>0</v>
      </c>
      <c r="S8" s="57">
        <f>IF(Q8-P8=0,0,IF(Q8-P8&gt;0,(Q8-P8),0))</f>
        <v>0</v>
      </c>
      <c r="T8" s="94"/>
      <c r="U8" s="87"/>
      <c r="V8" s="87"/>
      <c r="W8" s="87"/>
      <c r="X8" s="143"/>
      <c r="Y8" s="58"/>
      <c r="Z8" s="58">
        <v>0</v>
      </c>
      <c r="AA8" s="142">
        <f>IF(Z8-Y8=0,0,IF(Z8-Y8&lt;0,(Z8-Y8)*-1,0))</f>
        <v>0</v>
      </c>
      <c r="AB8" s="57">
        <f>IF(Z8-Y8=0,0,IF(Z8-Y8&gt;0,(Z8-Y8),0))</f>
        <v>0</v>
      </c>
      <c r="AC8" s="94"/>
      <c r="AD8" s="87"/>
      <c r="AG8" s="95"/>
      <c r="AH8" s="57"/>
      <c r="AI8" s="57">
        <v>0</v>
      </c>
      <c r="AJ8" s="57">
        <f>IF(AI8-AH8=0,0,IF(AI8-AH8&lt;0,(AI8-AH8)*-1,0))</f>
        <v>0</v>
      </c>
      <c r="AK8" s="57">
        <f>IF(AI8-AH8=0,0,IF(AI8-AH8&gt;0,(AI8-AH8),0))</f>
        <v>0</v>
      </c>
      <c r="AL8" s="94"/>
      <c r="AM8" s="89"/>
      <c r="AP8" s="91"/>
      <c r="AQ8" s="92"/>
      <c r="AR8" s="79"/>
      <c r="AS8" s="91"/>
      <c r="AT8" s="92"/>
      <c r="AU8" s="92"/>
      <c r="AV8" s="94"/>
      <c r="AZ8" s="91"/>
      <c r="BA8" s="91"/>
      <c r="BB8" s="92"/>
      <c r="BC8" s="79"/>
      <c r="BD8" s="91"/>
      <c r="BE8" s="92"/>
      <c r="BF8" s="92"/>
    </row>
    <row r="9" spans="1:58" ht="15.95" customHeight="1">
      <c r="O9" s="106"/>
      <c r="P9" s="120"/>
      <c r="Q9" s="144"/>
      <c r="R9" s="118"/>
      <c r="S9" s="58"/>
      <c r="T9" s="94"/>
      <c r="X9" s="106"/>
      <c r="Y9" s="120"/>
      <c r="Z9" s="144"/>
      <c r="AA9" s="118"/>
      <c r="AB9" s="58"/>
      <c r="AC9" s="94"/>
      <c r="AG9" s="91"/>
      <c r="AH9" s="58"/>
      <c r="AI9" s="59"/>
      <c r="AJ9" s="58"/>
      <c r="AK9" s="58"/>
      <c r="AL9" s="94"/>
      <c r="AM9" s="89"/>
      <c r="AP9" s="91"/>
      <c r="AQ9" s="92"/>
      <c r="AR9" s="79"/>
      <c r="AS9" s="91"/>
      <c r="AT9" s="92"/>
      <c r="AU9" s="92"/>
      <c r="AV9" s="94"/>
      <c r="AZ9" s="91"/>
      <c r="BA9" s="91"/>
      <c r="BB9" s="92"/>
      <c r="BC9" s="79"/>
      <c r="BD9" s="91"/>
      <c r="BE9" s="92"/>
      <c r="BF9" s="92"/>
    </row>
    <row r="10" spans="1:58" ht="15.95" customHeight="1">
      <c r="B10" s="1" t="s">
        <v>50</v>
      </c>
      <c r="O10" s="80"/>
      <c r="P10" s="60"/>
      <c r="Q10" s="61"/>
      <c r="R10" s="60"/>
      <c r="S10" s="60"/>
      <c r="T10" s="88"/>
      <c r="X10" s="80"/>
      <c r="Y10" s="60"/>
      <c r="Z10" s="61"/>
      <c r="AA10" s="60"/>
      <c r="AB10" s="60"/>
      <c r="AC10" s="88"/>
      <c r="AG10" s="80"/>
      <c r="AH10" s="60"/>
      <c r="AI10" s="61"/>
      <c r="AJ10" s="60"/>
      <c r="AK10" s="60"/>
      <c r="AL10" s="88"/>
      <c r="AM10" s="89"/>
      <c r="AP10" s="91"/>
      <c r="AQ10" s="92"/>
      <c r="AR10" s="79"/>
      <c r="AS10" s="91"/>
      <c r="AT10" s="92"/>
      <c r="AU10" s="92"/>
      <c r="AV10" s="94"/>
      <c r="AZ10" s="91"/>
      <c r="BA10" s="91"/>
      <c r="BB10" s="92"/>
      <c r="BC10" s="79"/>
      <c r="BD10" s="91"/>
      <c r="BE10" s="92"/>
      <c r="BF10" s="92"/>
    </row>
    <row r="11" spans="1:58" ht="15.95" customHeight="1">
      <c r="B11" s="1" t="s">
        <v>172</v>
      </c>
      <c r="O11" s="100" t="s">
        <v>16</v>
      </c>
      <c r="P11" s="62">
        <f>SUM(P7:P8)</f>
        <v>0</v>
      </c>
      <c r="Q11" s="62">
        <f>SUM(Q7:Q8)</f>
        <v>0</v>
      </c>
      <c r="R11" s="62">
        <f>IF(Q11-P11=0,0,IF(Q11-P11&lt;0,(Q11-P11)*-1,0))</f>
        <v>0</v>
      </c>
      <c r="S11" s="62">
        <f>IF(Q11-P11=0,0,IF(Q11-P11&gt;0,(Q11-P11),0))</f>
        <v>0</v>
      </c>
      <c r="T11" s="101"/>
      <c r="X11" s="100" t="s">
        <v>16</v>
      </c>
      <c r="Y11" s="62">
        <f>SUM(Y7:Y8)</f>
        <v>0</v>
      </c>
      <c r="Z11" s="62">
        <f>SUM(Z7:Z8)</f>
        <v>0</v>
      </c>
      <c r="AA11" s="62">
        <f>IF(Z11-Y11=0,0,IF(Z11-Y11&lt;0,(Z11-Y11)*-1,0))</f>
        <v>0</v>
      </c>
      <c r="AB11" s="62">
        <f>IF(Z11-Y11=0,0,IF(Z11-Y11&gt;0,(Z11-Y11),0))</f>
        <v>0</v>
      </c>
      <c r="AC11" s="101"/>
      <c r="AG11" s="100" t="s">
        <v>16</v>
      </c>
      <c r="AH11" s="62">
        <f>SUM(AH7:AH8)</f>
        <v>0</v>
      </c>
      <c r="AI11" s="62">
        <f>SUM(AI7:AI8)</f>
        <v>0</v>
      </c>
      <c r="AJ11" s="62">
        <f>SUM(AJ7)</f>
        <v>0</v>
      </c>
      <c r="AK11" s="62">
        <f>SUM(AK7)</f>
        <v>0</v>
      </c>
      <c r="AL11" s="101"/>
      <c r="AM11" s="89"/>
      <c r="AP11" s="91"/>
      <c r="AQ11" s="92"/>
      <c r="AR11" s="79"/>
      <c r="AS11" s="91"/>
      <c r="AT11" s="92"/>
      <c r="AU11" s="92"/>
      <c r="AV11" s="94"/>
      <c r="AZ11" s="91"/>
      <c r="BA11" s="91"/>
      <c r="BB11" s="92"/>
      <c r="BC11" s="79"/>
      <c r="BD11" s="91"/>
      <c r="BE11" s="92"/>
      <c r="BF11" s="92"/>
    </row>
    <row r="12" spans="1:58" ht="15.95" customHeight="1">
      <c r="AH12" s="102"/>
      <c r="AI12" s="102"/>
      <c r="AJ12" s="102"/>
      <c r="AK12" s="102"/>
      <c r="AP12" s="91"/>
      <c r="AQ12" s="92"/>
      <c r="AR12" s="79"/>
      <c r="AS12" s="91"/>
      <c r="AT12" s="92"/>
      <c r="AU12" s="92"/>
      <c r="AV12" s="94"/>
      <c r="AZ12" s="91"/>
      <c r="BA12" s="91"/>
      <c r="BB12" s="92"/>
      <c r="BC12" s="79"/>
      <c r="BD12" s="91"/>
      <c r="BE12" s="92"/>
      <c r="BF12" s="92"/>
    </row>
    <row r="13" spans="1:58" ht="15.95" customHeight="1">
      <c r="O13" s="76" t="s">
        <v>53</v>
      </c>
      <c r="P13" s="76"/>
      <c r="X13" s="76" t="s">
        <v>53</v>
      </c>
      <c r="Y13" s="76"/>
      <c r="AF13" s="1" t="s">
        <v>173</v>
      </c>
      <c r="AG13" s="76" t="s">
        <v>53</v>
      </c>
      <c r="AH13" s="102"/>
      <c r="AI13" s="102"/>
      <c r="AJ13" s="102"/>
      <c r="AK13" s="102"/>
      <c r="AP13" s="91"/>
      <c r="AQ13" s="92"/>
      <c r="AR13" s="79"/>
      <c r="AS13" s="91"/>
      <c r="AT13" s="92"/>
      <c r="AU13" s="92"/>
      <c r="AV13" s="94"/>
      <c r="AZ13" s="91"/>
      <c r="BA13" s="91"/>
      <c r="BB13" s="92"/>
      <c r="BC13" s="79"/>
      <c r="BD13" s="91"/>
      <c r="BE13" s="92"/>
      <c r="BF13" s="92"/>
    </row>
    <row r="14" spans="1:58" ht="15.95" customHeight="1">
      <c r="E14" s="5" t="s">
        <v>17</v>
      </c>
      <c r="O14" s="173"/>
      <c r="P14" s="64"/>
      <c r="Q14" s="64"/>
      <c r="R14" s="281" t="s">
        <v>5</v>
      </c>
      <c r="S14" s="282"/>
      <c r="T14" s="173"/>
      <c r="X14" s="173"/>
      <c r="Y14" s="64"/>
      <c r="Z14" s="64"/>
      <c r="AA14" s="281" t="s">
        <v>5</v>
      </c>
      <c r="AB14" s="282"/>
      <c r="AC14" s="173"/>
      <c r="AG14" s="173"/>
      <c r="AH14" s="64"/>
      <c r="AI14" s="64"/>
      <c r="AJ14" s="281" t="s">
        <v>5</v>
      </c>
      <c r="AK14" s="282"/>
      <c r="AL14" s="173"/>
      <c r="AM14" s="79"/>
      <c r="AP14" s="91"/>
      <c r="AQ14" s="92"/>
      <c r="AR14" s="79"/>
      <c r="AS14" s="91"/>
      <c r="AT14" s="92"/>
      <c r="AU14" s="92"/>
      <c r="AV14" s="94"/>
      <c r="AZ14" s="91"/>
      <c r="BA14" s="91"/>
      <c r="BB14" s="92"/>
      <c r="BC14" s="79"/>
      <c r="BD14" s="91"/>
      <c r="BE14" s="92"/>
      <c r="BF14" s="92"/>
    </row>
    <row r="15" spans="1:58" ht="15.95" customHeight="1">
      <c r="E15" s="5" t="s">
        <v>48</v>
      </c>
      <c r="O15" s="174" t="s">
        <v>167</v>
      </c>
      <c r="P15" s="65" t="s">
        <v>174</v>
      </c>
      <c r="Q15" s="65" t="s">
        <v>175</v>
      </c>
      <c r="R15" s="64" t="s">
        <v>1</v>
      </c>
      <c r="S15" s="64" t="s">
        <v>2</v>
      </c>
      <c r="T15" s="174" t="s">
        <v>164</v>
      </c>
      <c r="X15" s="174" t="s">
        <v>167</v>
      </c>
      <c r="Y15" s="65" t="s">
        <v>174</v>
      </c>
      <c r="Z15" s="65" t="s">
        <v>175</v>
      </c>
      <c r="AA15" s="64" t="s">
        <v>1</v>
      </c>
      <c r="AB15" s="64" t="s">
        <v>2</v>
      </c>
      <c r="AC15" s="174" t="s">
        <v>164</v>
      </c>
      <c r="AG15" s="174" t="s">
        <v>167</v>
      </c>
      <c r="AH15" s="65" t="s">
        <v>174</v>
      </c>
      <c r="AI15" s="65" t="s">
        <v>175</v>
      </c>
      <c r="AJ15" s="64" t="s">
        <v>1</v>
      </c>
      <c r="AK15" s="64" t="s">
        <v>2</v>
      </c>
      <c r="AL15" s="174" t="s">
        <v>164</v>
      </c>
      <c r="AM15" s="79"/>
      <c r="AP15" s="91"/>
      <c r="AQ15" s="92"/>
      <c r="AR15" s="79"/>
      <c r="AS15" s="91"/>
      <c r="AT15" s="92"/>
      <c r="AU15" s="92"/>
      <c r="AV15" s="94"/>
      <c r="AZ15" s="91"/>
      <c r="BA15" s="91"/>
      <c r="BB15" s="92"/>
      <c r="BC15" s="79"/>
      <c r="BD15" s="91"/>
      <c r="BE15" s="92"/>
      <c r="BF15" s="92"/>
    </row>
    <row r="16" spans="1:58" ht="15.95" customHeight="1">
      <c r="E16" s="5" t="s">
        <v>31</v>
      </c>
      <c r="O16" s="81"/>
      <c r="P16" s="66" t="s">
        <v>4</v>
      </c>
      <c r="Q16" s="66" t="s">
        <v>4</v>
      </c>
      <c r="R16" s="66" t="s">
        <v>4</v>
      </c>
      <c r="S16" s="66" t="s">
        <v>4</v>
      </c>
      <c r="T16" s="108"/>
      <c r="X16" s="81"/>
      <c r="Y16" s="66" t="s">
        <v>4</v>
      </c>
      <c r="Z16" s="66" t="s">
        <v>4</v>
      </c>
      <c r="AA16" s="66" t="s">
        <v>4</v>
      </c>
      <c r="AB16" s="66" t="s">
        <v>4</v>
      </c>
      <c r="AC16" s="108"/>
      <c r="AG16" s="81"/>
      <c r="AH16" s="66" t="s">
        <v>4</v>
      </c>
      <c r="AI16" s="66" t="s">
        <v>4</v>
      </c>
      <c r="AJ16" s="66" t="s">
        <v>4</v>
      </c>
      <c r="AK16" s="66" t="s">
        <v>4</v>
      </c>
      <c r="AL16" s="108"/>
      <c r="AM16" s="89"/>
      <c r="AP16" s="91"/>
      <c r="AQ16" s="92"/>
      <c r="AR16" s="79"/>
      <c r="AS16" s="91"/>
      <c r="AT16" s="92"/>
      <c r="AU16" s="92"/>
      <c r="AV16" s="94"/>
      <c r="AZ16" s="91"/>
      <c r="BA16" s="91"/>
      <c r="BB16" s="92"/>
      <c r="BC16" s="79"/>
      <c r="BD16" s="91"/>
      <c r="BE16" s="92"/>
      <c r="BF16" s="92"/>
    </row>
    <row r="17" spans="2:58" ht="15.95" customHeight="1">
      <c r="E17" s="5" t="s">
        <v>19</v>
      </c>
      <c r="I17" s="4" t="s">
        <v>20</v>
      </c>
      <c r="O17" s="56" t="s">
        <v>176</v>
      </c>
      <c r="P17" s="57"/>
      <c r="Q17" s="57"/>
      <c r="R17" s="57">
        <f>IF(Q17-P17=0,0,IF(Q17-P17&lt;0,(Q17-P17)*-1,0))</f>
        <v>0</v>
      </c>
      <c r="S17" s="57">
        <f>IF(Q17-P17=0,0,IF(Q17-P17&gt;0,(Q17-P17),0))</f>
        <v>0</v>
      </c>
      <c r="T17" s="105" t="s">
        <v>44</v>
      </c>
      <c r="X17" s="56" t="s">
        <v>176</v>
      </c>
      <c r="Y17" s="57"/>
      <c r="Z17" s="57"/>
      <c r="AA17" s="57">
        <f>IF(Z17-Y17=0,0,IF(Z17-Y17&lt;0,(Z17-Y17)*-1,0))</f>
        <v>0</v>
      </c>
      <c r="AB17" s="57">
        <f>IF(Z17-Y17=0,0,IF(Z17-Y17&gt;0,(Z17-Y17),0))</f>
        <v>0</v>
      </c>
      <c r="AC17" s="105" t="s">
        <v>44</v>
      </c>
      <c r="AG17" s="56" t="s">
        <v>176</v>
      </c>
      <c r="AH17" s="57"/>
      <c r="AI17" s="57"/>
      <c r="AJ17" s="57">
        <f>IF(AI17-AH17=0,0,IF(AI17-AH17&lt;0,(AI17-AH17)*-1,0))</f>
        <v>0</v>
      </c>
      <c r="AK17" s="57">
        <f>IF(AI17-AH17=0,0,IF(AI17-AH17&gt;0,(AI17-AH17),0))</f>
        <v>0</v>
      </c>
      <c r="AL17" s="105" t="s">
        <v>82</v>
      </c>
      <c r="AM17" s="89"/>
      <c r="AP17" s="91"/>
      <c r="AQ17" s="92"/>
      <c r="AR17" s="79"/>
      <c r="AS17" s="91"/>
      <c r="AT17" s="92"/>
      <c r="AU17" s="92"/>
      <c r="AV17" s="94"/>
      <c r="AZ17" s="108"/>
      <c r="BA17" s="108"/>
      <c r="BB17" s="108"/>
      <c r="BC17" s="108"/>
      <c r="BD17" s="108"/>
      <c r="BE17" s="108"/>
      <c r="BF17" s="108"/>
    </row>
    <row r="18" spans="2:58" ht="15.95" customHeight="1">
      <c r="C18" s="9"/>
      <c r="D18" s="9"/>
      <c r="E18" s="9"/>
      <c r="F18" s="9"/>
      <c r="G18" s="9"/>
      <c r="H18" s="9"/>
      <c r="I18" s="9"/>
      <c r="J18" s="9"/>
      <c r="K18" s="9"/>
      <c r="L18" s="9"/>
      <c r="M18" s="76"/>
      <c r="N18" s="76"/>
      <c r="O18" s="107"/>
      <c r="P18" s="57"/>
      <c r="Q18" s="57"/>
      <c r="R18" s="57"/>
      <c r="S18" s="67"/>
      <c r="T18" s="105" t="s">
        <v>45</v>
      </c>
      <c r="U18" s="76"/>
      <c r="V18" s="76"/>
      <c r="W18" s="76"/>
      <c r="X18" s="107"/>
      <c r="Y18" s="57"/>
      <c r="Z18" s="57"/>
      <c r="AA18" s="57"/>
      <c r="AB18" s="67"/>
      <c r="AC18" s="105" t="s">
        <v>45</v>
      </c>
      <c r="AD18" s="76"/>
      <c r="AG18" s="107"/>
      <c r="AH18" s="57"/>
      <c r="AI18" s="57"/>
      <c r="AJ18" s="57"/>
      <c r="AK18" s="67"/>
      <c r="AL18" s="105" t="s">
        <v>83</v>
      </c>
      <c r="AM18" s="89"/>
      <c r="AP18" s="108"/>
      <c r="AQ18" s="108"/>
      <c r="AR18" s="108"/>
      <c r="AS18" s="108"/>
      <c r="AT18" s="108"/>
      <c r="AU18" s="108"/>
      <c r="AV18" s="108"/>
      <c r="AZ18" s="109" t="s">
        <v>177</v>
      </c>
      <c r="BA18" s="109"/>
      <c r="BB18" s="96"/>
      <c r="BC18" s="110">
        <f>SUM(BC7:BC16)</f>
        <v>0</v>
      </c>
      <c r="BD18" s="111"/>
      <c r="BE18" s="110"/>
      <c r="BF18" s="96"/>
    </row>
    <row r="19" spans="2:58" ht="15.95" customHeight="1">
      <c r="B19" s="9"/>
      <c r="C19" s="9"/>
      <c r="D19" s="9"/>
      <c r="E19" s="9"/>
      <c r="F19" s="9"/>
      <c r="G19" s="9"/>
      <c r="H19" s="9"/>
      <c r="I19" s="9"/>
      <c r="J19" s="9"/>
      <c r="K19" s="9"/>
      <c r="L19" s="9"/>
      <c r="M19" s="76"/>
      <c r="N19" s="76"/>
      <c r="O19" s="107"/>
      <c r="P19" s="57"/>
      <c r="Q19" s="57"/>
      <c r="R19" s="57"/>
      <c r="S19" s="67"/>
      <c r="T19" s="105" t="s">
        <v>46</v>
      </c>
      <c r="U19" s="76"/>
      <c r="V19" s="76"/>
      <c r="W19" s="76"/>
      <c r="X19" s="107"/>
      <c r="Y19" s="57"/>
      <c r="Z19" s="57"/>
      <c r="AA19" s="57"/>
      <c r="AB19" s="67"/>
      <c r="AC19" s="105" t="s">
        <v>46</v>
      </c>
      <c r="AD19" s="76"/>
      <c r="AG19" s="107"/>
      <c r="AH19" s="57"/>
      <c r="AI19" s="57"/>
      <c r="AJ19" s="57"/>
      <c r="AK19" s="67"/>
      <c r="AL19" s="105" t="s">
        <v>84</v>
      </c>
      <c r="AM19" s="89"/>
      <c r="AP19" s="109" t="s">
        <v>177</v>
      </c>
      <c r="AQ19" s="96"/>
      <c r="AR19" s="96"/>
      <c r="AS19" s="111"/>
      <c r="AT19" s="110">
        <f>SUM(AT6:AT17)</f>
        <v>0</v>
      </c>
      <c r="AU19" s="96"/>
      <c r="AV19" s="96"/>
      <c r="AZ19" s="82"/>
      <c r="BA19" s="82"/>
      <c r="BB19" s="82"/>
      <c r="BC19" s="99"/>
      <c r="BD19" s="82"/>
      <c r="BE19" s="82"/>
      <c r="BF19" s="82"/>
    </row>
    <row r="20" spans="2:58" ht="15.95" customHeight="1">
      <c r="B20" s="253" t="s">
        <v>178</v>
      </c>
      <c r="C20" s="253"/>
      <c r="D20" s="253"/>
      <c r="E20" s="253"/>
      <c r="F20" s="253"/>
      <c r="G20" s="253"/>
      <c r="H20" s="253"/>
      <c r="I20" s="253"/>
      <c r="J20" s="253"/>
      <c r="K20" s="9"/>
      <c r="L20" s="9"/>
      <c r="M20" s="76"/>
      <c r="N20" s="76"/>
      <c r="O20" s="107"/>
      <c r="P20" s="57"/>
      <c r="Q20" s="57"/>
      <c r="R20" s="57"/>
      <c r="S20" s="57"/>
      <c r="T20" s="105" t="s">
        <v>47</v>
      </c>
      <c r="U20" s="76"/>
      <c r="V20" s="76"/>
      <c r="W20" s="76"/>
      <c r="X20" s="107"/>
      <c r="Y20" s="57"/>
      <c r="Z20" s="57"/>
      <c r="AA20" s="57"/>
      <c r="AB20" s="57"/>
      <c r="AC20" s="105" t="s">
        <v>47</v>
      </c>
      <c r="AD20" s="76"/>
      <c r="AG20" s="107"/>
      <c r="AH20" s="57"/>
      <c r="AI20" s="57"/>
      <c r="AJ20" s="57"/>
      <c r="AK20" s="57"/>
      <c r="AL20" s="105" t="s">
        <v>85</v>
      </c>
      <c r="AM20" s="89"/>
      <c r="AP20" s="82"/>
      <c r="AQ20" s="82"/>
      <c r="AR20" s="99"/>
      <c r="AS20" s="82"/>
      <c r="AT20" s="82"/>
      <c r="AU20" s="82"/>
      <c r="AV20" s="112"/>
      <c r="AY20" s="254" t="s">
        <v>55</v>
      </c>
      <c r="AZ20" s="254"/>
      <c r="BA20" s="84"/>
      <c r="BB20" s="84"/>
      <c r="BC20" s="79"/>
      <c r="BD20" s="84"/>
      <c r="BE20" s="84"/>
      <c r="BF20" s="84"/>
    </row>
    <row r="21" spans="2:58" ht="15.95" customHeight="1">
      <c r="B21" s="253"/>
      <c r="C21" s="253"/>
      <c r="D21" s="253"/>
      <c r="E21" s="253"/>
      <c r="F21" s="253"/>
      <c r="G21" s="253"/>
      <c r="H21" s="253"/>
      <c r="I21" s="253"/>
      <c r="J21" s="253"/>
      <c r="K21" s="9"/>
      <c r="L21" s="9"/>
      <c r="M21" s="76"/>
      <c r="N21" s="76"/>
      <c r="O21" s="107"/>
      <c r="P21" s="57"/>
      <c r="Q21" s="57"/>
      <c r="R21" s="57"/>
      <c r="S21" s="67"/>
      <c r="T21" s="105"/>
      <c r="U21" s="76"/>
      <c r="V21" s="76"/>
      <c r="W21" s="76"/>
      <c r="X21" s="107"/>
      <c r="Y21" s="57"/>
      <c r="Z21" s="57"/>
      <c r="AA21" s="57"/>
      <c r="AB21" s="67"/>
      <c r="AC21" s="105"/>
      <c r="AD21" s="76"/>
      <c r="AG21" s="107"/>
      <c r="AH21" s="57"/>
      <c r="AI21" s="57"/>
      <c r="AJ21" s="57"/>
      <c r="AK21" s="67"/>
      <c r="AL21" s="105"/>
      <c r="AM21" s="89"/>
      <c r="AO21" s="254" t="s">
        <v>99</v>
      </c>
      <c r="AP21" s="254"/>
      <c r="AQ21" s="84"/>
      <c r="AR21" s="79"/>
      <c r="AS21" s="84"/>
      <c r="AT21" s="84"/>
      <c r="AU21" s="84"/>
      <c r="AV21" s="89"/>
      <c r="AZ21" s="266" t="s">
        <v>37</v>
      </c>
      <c r="BA21" s="283"/>
      <c r="BB21" s="263" t="s">
        <v>39</v>
      </c>
      <c r="BC21" s="272" t="s">
        <v>40</v>
      </c>
      <c r="BD21" s="275" t="s">
        <v>41</v>
      </c>
      <c r="BE21" s="278" t="s">
        <v>42</v>
      </c>
      <c r="BF21" s="263" t="s">
        <v>43</v>
      </c>
    </row>
    <row r="22" spans="2:58" ht="15.95" customHeight="1">
      <c r="B22" s="253"/>
      <c r="C22" s="253"/>
      <c r="D22" s="253"/>
      <c r="E22" s="253"/>
      <c r="F22" s="253"/>
      <c r="G22" s="253"/>
      <c r="H22" s="253"/>
      <c r="I22" s="253"/>
      <c r="J22" s="253"/>
      <c r="K22" s="9"/>
      <c r="L22" s="9"/>
      <c r="M22" s="76"/>
      <c r="N22" s="76"/>
      <c r="O22" s="56" t="s">
        <v>116</v>
      </c>
      <c r="P22" s="57"/>
      <c r="Q22" s="57"/>
      <c r="R22" s="57">
        <f>IF(Q22-P22=0,0,IF(Q22-P22&lt;0,(Q22-P22)*-1,0))</f>
        <v>0</v>
      </c>
      <c r="S22" s="57">
        <f>IF(Q22-P22=0,0,IF(Q22-P22&gt;0,(Q22-P22),0))</f>
        <v>0</v>
      </c>
      <c r="T22" s="105"/>
      <c r="U22" s="76"/>
      <c r="V22" s="76"/>
      <c r="W22" s="76"/>
      <c r="X22" s="56" t="s">
        <v>116</v>
      </c>
      <c r="Y22" s="57"/>
      <c r="Z22" s="57"/>
      <c r="AA22" s="57">
        <f>IF(Z22-Y22=0,0,IF(Z22-Y22&lt;0,(Z22-Y22)*-1,0))</f>
        <v>0</v>
      </c>
      <c r="AB22" s="57">
        <f>IF(Z22-Y22=0,0,IF(Z22-Y22&gt;0,(Z22-Y22),0))</f>
        <v>0</v>
      </c>
      <c r="AC22" s="105"/>
      <c r="AD22" s="76"/>
      <c r="AG22" s="107"/>
      <c r="AH22" s="57"/>
      <c r="AI22" s="57"/>
      <c r="AJ22" s="68"/>
      <c r="AK22" s="69"/>
      <c r="AL22" s="105"/>
      <c r="AM22" s="89"/>
      <c r="AP22" s="263" t="s">
        <v>179</v>
      </c>
      <c r="AQ22" s="263" t="s">
        <v>11</v>
      </c>
      <c r="AR22" s="263" t="s">
        <v>3</v>
      </c>
      <c r="AS22" s="259" t="s">
        <v>0</v>
      </c>
      <c r="AT22" s="265"/>
      <c r="AU22" s="263" t="s">
        <v>180</v>
      </c>
      <c r="AV22" s="263" t="s">
        <v>181</v>
      </c>
      <c r="AZ22" s="267"/>
      <c r="BA22" s="284"/>
      <c r="BB22" s="270"/>
      <c r="BC22" s="273"/>
      <c r="BD22" s="276"/>
      <c r="BE22" s="279"/>
      <c r="BF22" s="270"/>
    </row>
    <row r="23" spans="2:58" ht="15.95" customHeight="1">
      <c r="B23" s="253"/>
      <c r="C23" s="253"/>
      <c r="D23" s="253"/>
      <c r="E23" s="253"/>
      <c r="F23" s="253"/>
      <c r="G23" s="253"/>
      <c r="H23" s="253"/>
      <c r="I23" s="253"/>
      <c r="J23" s="253"/>
      <c r="K23" s="9"/>
      <c r="L23" s="9"/>
      <c r="M23" s="76"/>
      <c r="N23" s="76"/>
      <c r="O23" s="105"/>
      <c r="P23" s="57"/>
      <c r="Q23" s="57"/>
      <c r="R23" s="68"/>
      <c r="S23" s="69"/>
      <c r="T23" s="105"/>
      <c r="U23" s="76"/>
      <c r="V23" s="76"/>
      <c r="W23" s="76"/>
      <c r="X23" s="105"/>
      <c r="Y23" s="57"/>
      <c r="Z23" s="57"/>
      <c r="AA23" s="68"/>
      <c r="AB23" s="69"/>
      <c r="AC23" s="105"/>
      <c r="AD23" s="76"/>
      <c r="AG23" s="113"/>
      <c r="AH23" s="114"/>
      <c r="AI23" s="60"/>
      <c r="AJ23" s="161"/>
      <c r="AK23" s="115"/>
      <c r="AL23" s="108"/>
      <c r="AM23" s="89"/>
      <c r="AP23" s="264"/>
      <c r="AQ23" s="264"/>
      <c r="AR23" s="264"/>
      <c r="AS23" s="170" t="s">
        <v>12</v>
      </c>
      <c r="AT23" s="172" t="s">
        <v>13</v>
      </c>
      <c r="AU23" s="264"/>
      <c r="AV23" s="264"/>
      <c r="AZ23" s="268"/>
      <c r="BA23" s="263" t="s">
        <v>38</v>
      </c>
      <c r="BB23" s="270"/>
      <c r="BC23" s="273"/>
      <c r="BD23" s="276"/>
      <c r="BE23" s="279"/>
      <c r="BF23" s="270"/>
    </row>
    <row r="24" spans="2:58" ht="15.95" customHeight="1">
      <c r="B24" s="253"/>
      <c r="C24" s="253"/>
      <c r="D24" s="253"/>
      <c r="E24" s="253"/>
      <c r="F24" s="253"/>
      <c r="G24" s="253"/>
      <c r="H24" s="253"/>
      <c r="I24" s="253"/>
      <c r="J24" s="253"/>
      <c r="K24" s="9"/>
      <c r="L24" s="9"/>
      <c r="M24" s="76"/>
      <c r="N24" s="76"/>
      <c r="O24" s="56" t="s">
        <v>36</v>
      </c>
      <c r="P24" s="57"/>
      <c r="Q24" s="57"/>
      <c r="R24" s="57">
        <f>IF(Q24-P24=0,0,IF(Q24-P24&lt;0,(Q24-P24)*-1,0))</f>
        <v>0</v>
      </c>
      <c r="S24" s="57">
        <f>IF(Q24-P24=0,0,IF(Q24-P24&gt;0,(Q24-P24),0))</f>
        <v>0</v>
      </c>
      <c r="T24" s="105"/>
      <c r="U24" s="76"/>
      <c r="V24" s="76"/>
      <c r="W24" s="76"/>
      <c r="X24" s="56" t="s">
        <v>36</v>
      </c>
      <c r="Y24" s="57"/>
      <c r="Z24" s="57"/>
      <c r="AA24" s="57">
        <f>IF(Z24-Y24=0,0,IF(Z24-Y24&lt;0,(Z24-Y24)*-1,0))</f>
        <v>0</v>
      </c>
      <c r="AB24" s="57">
        <f>IF(Z24-Y24=0,0,IF(Z24-Y24&gt;0,(Z24-Y24),0))</f>
        <v>0</v>
      </c>
      <c r="AC24" s="105"/>
      <c r="AD24" s="76"/>
      <c r="AG24" s="116" t="s">
        <v>16</v>
      </c>
      <c r="AH24" s="98">
        <f>SUM(AH17)</f>
        <v>0</v>
      </c>
      <c r="AI24" s="58">
        <f>SUM(AI17)</f>
        <v>0</v>
      </c>
      <c r="AJ24" s="58">
        <f>SUM(AJ17:AJ20)</f>
        <v>0</v>
      </c>
      <c r="AK24" s="118">
        <f>SUM(AK17:AK20)</f>
        <v>0</v>
      </c>
      <c r="AL24" s="119"/>
      <c r="AM24" s="89"/>
      <c r="AP24" s="91"/>
      <c r="AQ24" s="92"/>
      <c r="AR24" s="79"/>
      <c r="AS24" s="93" t="s">
        <v>4</v>
      </c>
      <c r="AT24" s="93" t="s">
        <v>4</v>
      </c>
      <c r="AU24" s="92"/>
      <c r="AV24" s="94"/>
      <c r="AZ24" s="269"/>
      <c r="BA24" s="264"/>
      <c r="BB24" s="271"/>
      <c r="BC24" s="274"/>
      <c r="BD24" s="277"/>
      <c r="BE24" s="280"/>
      <c r="BF24" s="271"/>
    </row>
    <row r="25" spans="2:58" ht="15.95" customHeight="1">
      <c r="O25" s="107"/>
      <c r="P25" s="57"/>
      <c r="Q25" s="57"/>
      <c r="R25" s="68"/>
      <c r="S25" s="69"/>
      <c r="T25" s="105"/>
      <c r="X25" s="107"/>
      <c r="Y25" s="57"/>
      <c r="Z25" s="57"/>
      <c r="AA25" s="68"/>
      <c r="AB25" s="69"/>
      <c r="AC25" s="105"/>
      <c r="AG25" s="121"/>
      <c r="AH25" s="122"/>
      <c r="AI25" s="160"/>
      <c r="AJ25" s="160"/>
      <c r="AK25" s="123"/>
      <c r="AL25" s="96"/>
      <c r="AM25" s="89"/>
      <c r="AP25" s="91"/>
      <c r="AQ25" s="92"/>
      <c r="AR25" s="79"/>
      <c r="AS25" s="97"/>
      <c r="AT25" s="97"/>
      <c r="AU25" s="92"/>
      <c r="AV25" s="94"/>
      <c r="AZ25" s="80"/>
      <c r="BA25" s="80"/>
      <c r="BB25" s="81"/>
      <c r="BC25" s="99"/>
      <c r="BD25" s="80"/>
      <c r="BE25" s="81"/>
      <c r="BF25" s="81"/>
    </row>
    <row r="26" spans="2:58" ht="15.95" customHeight="1">
      <c r="B26" s="2" t="s">
        <v>182</v>
      </c>
      <c r="O26" s="103"/>
      <c r="P26" s="70"/>
      <c r="Q26" s="70"/>
      <c r="R26" s="71"/>
      <c r="S26" s="72"/>
      <c r="T26" s="104"/>
      <c r="X26" s="103"/>
      <c r="Y26" s="70"/>
      <c r="Z26" s="70"/>
      <c r="AA26" s="71"/>
      <c r="AB26" s="72"/>
      <c r="AC26" s="104"/>
      <c r="AG26" s="124"/>
      <c r="AH26" s="117"/>
      <c r="AI26" s="117"/>
      <c r="AJ26" s="125"/>
      <c r="AK26" s="126"/>
      <c r="AL26" s="89"/>
      <c r="AM26" s="89"/>
      <c r="AP26" s="91"/>
      <c r="AQ26" s="92"/>
      <c r="AR26" s="79"/>
      <c r="AS26" s="91"/>
      <c r="AT26" s="92"/>
      <c r="AU26" s="92"/>
      <c r="AV26" s="94"/>
      <c r="AZ26" s="91"/>
      <c r="BA26" s="91"/>
      <c r="BB26" s="92"/>
      <c r="BC26" s="79"/>
      <c r="BD26" s="91"/>
      <c r="BE26" s="92"/>
      <c r="BF26" s="92"/>
    </row>
    <row r="27" spans="2:58" ht="15.95" customHeight="1">
      <c r="B27" s="21" t="s">
        <v>32</v>
      </c>
      <c r="O27" s="130" t="s">
        <v>16</v>
      </c>
      <c r="P27" s="57">
        <f>SUM(P17,P22,P24)</f>
        <v>0</v>
      </c>
      <c r="Q27" s="57">
        <f>SUM(Q17,Q22,Q24)</f>
        <v>0</v>
      </c>
      <c r="R27" s="57">
        <f>SUM(R17,R22,R24)</f>
        <v>0</v>
      </c>
      <c r="S27" s="57">
        <f>SUM(S17,S22,S24)</f>
        <v>0</v>
      </c>
      <c r="T27" s="105"/>
      <c r="X27" s="130" t="s">
        <v>16</v>
      </c>
      <c r="Y27" s="57">
        <f>SUM(Y17,Y22,Y24)</f>
        <v>0</v>
      </c>
      <c r="Z27" s="57">
        <f>SUM(Z17,Z22,Z24)</f>
        <v>0</v>
      </c>
      <c r="AA27" s="57">
        <f>SUM(AA17,AA22,AA24)</f>
        <v>0</v>
      </c>
      <c r="AB27" s="57">
        <f>SUM(AB17,AB22,AB24)</f>
        <v>0</v>
      </c>
      <c r="AC27" s="105"/>
      <c r="AG27" s="128"/>
      <c r="AH27" s="129"/>
      <c r="AI27" s="129"/>
      <c r="AJ27" s="129"/>
      <c r="AK27" s="129"/>
      <c r="AL27" s="89"/>
      <c r="AM27" s="89"/>
      <c r="AP27" s="91"/>
      <c r="AQ27" s="92"/>
      <c r="AR27" s="79"/>
      <c r="AS27" s="91"/>
      <c r="AT27" s="92"/>
      <c r="AU27" s="92"/>
      <c r="AV27" s="94"/>
      <c r="AZ27" s="91"/>
      <c r="BA27" s="91"/>
      <c r="BB27" s="92"/>
      <c r="BC27" s="79"/>
      <c r="BD27" s="91"/>
      <c r="BE27" s="92"/>
      <c r="BF27" s="92"/>
    </row>
    <row r="28" spans="2:58" ht="15.95" customHeight="1">
      <c r="B28" s="6" t="s">
        <v>183</v>
      </c>
      <c r="O28" s="132" t="s">
        <v>6</v>
      </c>
      <c r="P28" s="73">
        <f>INT(P27*8/108)</f>
        <v>0</v>
      </c>
      <c r="Q28" s="73">
        <f>INT(Q27*8/108)</f>
        <v>0</v>
      </c>
      <c r="R28" s="73">
        <f>INT(R27*8/108)</f>
        <v>0</v>
      </c>
      <c r="S28" s="74">
        <f>INT(S27*8/108)</f>
        <v>0</v>
      </c>
      <c r="T28" s="133"/>
      <c r="X28" s="132" t="s">
        <v>6</v>
      </c>
      <c r="Y28" s="73">
        <f>INT(Y27*8/108)</f>
        <v>0</v>
      </c>
      <c r="Z28" s="73">
        <f>INT(Z27*8/108)</f>
        <v>0</v>
      </c>
      <c r="AA28" s="73">
        <f>INT(AA27*8/108)</f>
        <v>0</v>
      </c>
      <c r="AB28" s="74">
        <f>INT(AB27*8/108)</f>
        <v>0</v>
      </c>
      <c r="AC28" s="133"/>
      <c r="AF28" s="254" t="s">
        <v>113</v>
      </c>
      <c r="AG28" s="254"/>
      <c r="AH28" s="254"/>
      <c r="AI28" s="254"/>
      <c r="AJ28" s="117"/>
      <c r="AK28" s="117"/>
      <c r="AL28" s="89"/>
      <c r="AM28" s="131"/>
      <c r="AP28" s="91"/>
      <c r="AQ28" s="92"/>
      <c r="AR28" s="79"/>
      <c r="AS28" s="91"/>
      <c r="AT28" s="92"/>
      <c r="AU28" s="92"/>
      <c r="AV28" s="94"/>
      <c r="AZ28" s="91"/>
      <c r="BA28" s="91"/>
      <c r="BB28" s="92"/>
      <c r="BC28" s="79"/>
      <c r="BD28" s="91"/>
      <c r="BE28" s="92"/>
      <c r="BF28" s="92"/>
    </row>
    <row r="29" spans="2:58" ht="15.95" customHeight="1">
      <c r="AG29" s="255" t="s">
        <v>107</v>
      </c>
      <c r="AH29" s="255"/>
      <c r="AI29" s="255"/>
      <c r="AJ29" s="285" t="s">
        <v>111</v>
      </c>
      <c r="AK29" s="285"/>
      <c r="AL29" s="89"/>
      <c r="AM29" s="89"/>
      <c r="AP29" s="91"/>
      <c r="AQ29" s="92"/>
      <c r="AR29" s="79"/>
      <c r="AS29" s="91"/>
      <c r="AT29" s="92"/>
      <c r="AU29" s="92"/>
      <c r="AV29" s="94"/>
      <c r="AZ29" s="91"/>
      <c r="BA29" s="91"/>
      <c r="BB29" s="92"/>
      <c r="BC29" s="79"/>
      <c r="BD29" s="91"/>
      <c r="BE29" s="92"/>
      <c r="BF29" s="92"/>
    </row>
    <row r="30" spans="2:58" ht="15.95" customHeight="1">
      <c r="B30" s="21" t="s">
        <v>184</v>
      </c>
      <c r="X30" s="286" t="s">
        <v>202</v>
      </c>
      <c r="Y30" s="286"/>
      <c r="Z30" s="286"/>
      <c r="AA30" s="286"/>
      <c r="AB30" s="286"/>
      <c r="AC30" s="286"/>
      <c r="AD30" s="286"/>
      <c r="AG30" s="172" t="s">
        <v>108</v>
      </c>
      <c r="AH30" s="171" t="s">
        <v>185</v>
      </c>
      <c r="AI30" s="162" t="s">
        <v>186</v>
      </c>
      <c r="AJ30" s="281">
        <f>+P7</f>
        <v>0</v>
      </c>
      <c r="AK30" s="282"/>
      <c r="AL30" s="89"/>
      <c r="AM30" s="89"/>
      <c r="AP30" s="91"/>
      <c r="AQ30" s="92"/>
      <c r="AR30" s="79"/>
      <c r="AS30" s="91"/>
      <c r="AT30" s="92"/>
      <c r="AU30" s="92"/>
      <c r="AV30" s="94"/>
      <c r="AZ30" s="91"/>
      <c r="BA30" s="91"/>
      <c r="BB30" s="92"/>
      <c r="BC30" s="79"/>
      <c r="BD30" s="91"/>
      <c r="BE30" s="92"/>
      <c r="BF30" s="92"/>
    </row>
    <row r="31" spans="2:58" ht="15.95" customHeight="1">
      <c r="B31" s="21"/>
      <c r="AG31" s="173" t="s">
        <v>187</v>
      </c>
      <c r="AH31" s="171" t="s">
        <v>185</v>
      </c>
      <c r="AI31" s="162" t="s">
        <v>188</v>
      </c>
      <c r="AJ31" s="281"/>
      <c r="AK31" s="265"/>
      <c r="AL31" s="89"/>
      <c r="AM31" s="89"/>
      <c r="AP31" s="91"/>
      <c r="AQ31" s="92"/>
      <c r="AR31" s="79"/>
      <c r="AS31" s="91"/>
      <c r="AT31" s="92"/>
      <c r="AU31" s="92"/>
      <c r="AV31" s="94"/>
      <c r="AZ31" s="91"/>
      <c r="BA31" s="91"/>
      <c r="BB31" s="92"/>
      <c r="BC31" s="79"/>
      <c r="BD31" s="91"/>
      <c r="BE31" s="92"/>
      <c r="BF31" s="92"/>
    </row>
    <row r="32" spans="2:58" ht="26.45" customHeight="1">
      <c r="B32" s="6" t="s">
        <v>22</v>
      </c>
      <c r="AG32" s="263" t="s">
        <v>109</v>
      </c>
      <c r="AH32" s="163" t="s">
        <v>189</v>
      </c>
      <c r="AI32" s="162"/>
      <c r="AJ32" s="281"/>
      <c r="AK32" s="282"/>
      <c r="AL32" s="89"/>
      <c r="AM32" s="131"/>
      <c r="AP32" s="91"/>
      <c r="AQ32" s="92"/>
      <c r="AR32" s="79"/>
      <c r="AS32" s="91"/>
      <c r="AT32" s="92"/>
      <c r="AU32" s="92"/>
      <c r="AV32" s="94"/>
      <c r="AZ32" s="91"/>
      <c r="BA32" s="91"/>
      <c r="BB32" s="92"/>
      <c r="BC32" s="79"/>
      <c r="BD32" s="91"/>
      <c r="BE32" s="92"/>
      <c r="BF32" s="92"/>
    </row>
    <row r="33" spans="2:58" ht="15" customHeight="1">
      <c r="B33" s="6" t="s">
        <v>211</v>
      </c>
      <c r="AG33" s="301"/>
      <c r="AH33" s="164" t="s">
        <v>185</v>
      </c>
      <c r="AI33" s="162"/>
      <c r="AJ33" s="281">
        <f>+AH11</f>
        <v>0</v>
      </c>
      <c r="AK33" s="282"/>
      <c r="AL33" s="288"/>
      <c r="AM33" s="89"/>
      <c r="AP33" s="91"/>
      <c r="AQ33" s="92"/>
      <c r="AR33" s="79"/>
      <c r="AS33" s="91"/>
      <c r="AT33" s="92"/>
      <c r="AU33" s="92"/>
      <c r="AV33" s="94"/>
      <c r="AZ33" s="91"/>
      <c r="BA33" s="91"/>
      <c r="BB33" s="92"/>
      <c r="BC33" s="79"/>
      <c r="BD33" s="91"/>
      <c r="BE33" s="92"/>
      <c r="BF33" s="92"/>
    </row>
    <row r="34" spans="2:58" ht="15.95" customHeight="1">
      <c r="AG34" s="264"/>
      <c r="AH34" s="164" t="s">
        <v>190</v>
      </c>
      <c r="AI34" s="162" t="s">
        <v>191</v>
      </c>
      <c r="AJ34" s="281">
        <f>SUM(AJ32:AK33)</f>
        <v>0</v>
      </c>
      <c r="AK34" s="282"/>
      <c r="AL34" s="288"/>
      <c r="AM34" s="89"/>
      <c r="AP34" s="91"/>
      <c r="AQ34" s="92"/>
      <c r="AR34" s="79"/>
      <c r="AS34" s="91"/>
      <c r="AT34" s="92"/>
      <c r="AU34" s="92"/>
      <c r="AV34" s="94"/>
      <c r="AZ34" s="91"/>
      <c r="BA34" s="91"/>
      <c r="BB34" s="92"/>
      <c r="BC34" s="79"/>
      <c r="BD34" s="91"/>
      <c r="BE34" s="92"/>
      <c r="BF34" s="92"/>
    </row>
    <row r="35" spans="2:58" ht="20.45" customHeight="1">
      <c r="B35" s="21" t="s">
        <v>30</v>
      </c>
      <c r="AG35" s="289" t="s">
        <v>110</v>
      </c>
      <c r="AH35" s="290"/>
      <c r="AI35" s="293" t="s">
        <v>192</v>
      </c>
      <c r="AJ35" s="295">
        <f>ROUNDUP(AJ30/2,0)</f>
        <v>0</v>
      </c>
      <c r="AK35" s="296"/>
      <c r="AL35" s="89"/>
      <c r="AM35" s="131"/>
      <c r="AP35" s="91"/>
      <c r="AQ35" s="92"/>
      <c r="AR35" s="79"/>
      <c r="AS35" s="91"/>
      <c r="AT35" s="92"/>
      <c r="AU35" s="92"/>
      <c r="AV35" s="94"/>
      <c r="AZ35" s="91"/>
      <c r="BA35" s="91"/>
      <c r="BB35" s="92"/>
      <c r="BC35" s="79"/>
      <c r="BD35" s="91"/>
      <c r="BE35" s="92"/>
      <c r="BF35" s="92"/>
    </row>
    <row r="36" spans="2:58" ht="20.45" customHeight="1">
      <c r="B36" s="6" t="s">
        <v>193</v>
      </c>
      <c r="AG36" s="291"/>
      <c r="AH36" s="292"/>
      <c r="AI36" s="294"/>
      <c r="AJ36" s="297"/>
      <c r="AK36" s="298"/>
      <c r="AL36" s="89"/>
      <c r="AM36" s="89"/>
      <c r="AP36" s="91"/>
      <c r="AQ36" s="92"/>
      <c r="AR36" s="79"/>
      <c r="AS36" s="91"/>
      <c r="AT36" s="92"/>
      <c r="AU36" s="92"/>
      <c r="AV36" s="94"/>
      <c r="AZ36" s="108"/>
      <c r="BA36" s="108"/>
      <c r="BB36" s="108"/>
      <c r="BC36" s="108"/>
      <c r="BD36" s="108"/>
      <c r="BE36" s="108"/>
      <c r="BF36" s="108"/>
    </row>
    <row r="37" spans="2:58" ht="15.95" customHeight="1">
      <c r="AG37" s="259" t="s">
        <v>101</v>
      </c>
      <c r="AH37" s="260"/>
      <c r="AI37" s="162" t="s">
        <v>194</v>
      </c>
      <c r="AJ37" s="299">
        <f>+AJ34-AJ35</f>
        <v>0</v>
      </c>
      <c r="AK37" s="300"/>
      <c r="AL37" s="89"/>
      <c r="AM37" s="89"/>
      <c r="AP37" s="91"/>
      <c r="AQ37" s="92"/>
      <c r="AR37" s="79"/>
      <c r="AS37" s="91"/>
      <c r="AT37" s="92"/>
      <c r="AU37" s="92"/>
      <c r="AV37" s="94"/>
      <c r="AZ37" s="109" t="s">
        <v>195</v>
      </c>
      <c r="BA37" s="109"/>
      <c r="BB37" s="96"/>
      <c r="BC37" s="110">
        <f>SUM(BC25:BC35)</f>
        <v>0</v>
      </c>
      <c r="BD37" s="111"/>
      <c r="BE37" s="110"/>
      <c r="BF37" s="96"/>
    </row>
    <row r="38" spans="2:58" ht="15.95" customHeight="1">
      <c r="B38" s="21" t="s">
        <v>196</v>
      </c>
      <c r="AG38" s="128"/>
      <c r="AH38" s="129"/>
      <c r="AI38" s="129"/>
      <c r="AJ38" s="129"/>
      <c r="AK38" s="129"/>
      <c r="AL38" s="89"/>
      <c r="AM38" s="89"/>
      <c r="AP38" s="108"/>
      <c r="AQ38" s="108"/>
      <c r="AR38" s="108"/>
      <c r="AS38" s="108"/>
      <c r="AT38" s="108"/>
      <c r="AU38" s="108"/>
      <c r="AV38" s="108"/>
    </row>
    <row r="39" spans="2:58" ht="15.95" customHeight="1">
      <c r="B39" s="6" t="s">
        <v>197</v>
      </c>
      <c r="AG39" s="128"/>
      <c r="AH39" s="129"/>
      <c r="AI39" s="129"/>
      <c r="AJ39" s="129"/>
      <c r="AK39" s="129"/>
      <c r="AL39" s="89"/>
      <c r="AM39" s="89"/>
      <c r="AP39" s="109" t="s">
        <v>195</v>
      </c>
      <c r="AQ39" s="96"/>
      <c r="AR39" s="96"/>
      <c r="AS39" s="111"/>
      <c r="AT39" s="110">
        <f>SUM(AT25:AT37)</f>
        <v>0</v>
      </c>
      <c r="AU39" s="96"/>
      <c r="AV39" s="96"/>
    </row>
    <row r="40" spans="2:58" ht="15.95" customHeight="1">
      <c r="AG40" s="134"/>
      <c r="AH40" s="135"/>
      <c r="AI40" s="135"/>
      <c r="AJ40" s="135"/>
      <c r="AK40" s="135"/>
      <c r="AL40" s="89"/>
      <c r="AM40" s="89"/>
    </row>
    <row r="41" spans="2:58" ht="15.95" customHeight="1">
      <c r="AG41" s="136"/>
      <c r="AH41" s="135"/>
      <c r="AI41" s="135"/>
      <c r="AJ41" s="135"/>
      <c r="AK41" s="135"/>
      <c r="AL41" s="89"/>
      <c r="AM41" s="89"/>
      <c r="AP41" s="286" t="s">
        <v>118</v>
      </c>
      <c r="AQ41" s="286"/>
      <c r="AR41" s="286"/>
      <c r="AS41" s="286"/>
      <c r="AT41" s="286"/>
      <c r="AU41" s="286"/>
      <c r="AV41" s="286"/>
    </row>
    <row r="42" spans="2:58" ht="15.95" customHeight="1">
      <c r="AG42" s="137"/>
      <c r="AH42" s="138"/>
      <c r="AI42" s="138"/>
      <c r="AJ42" s="138"/>
      <c r="AK42" s="138"/>
      <c r="AL42" s="89"/>
      <c r="AM42" s="89"/>
    </row>
    <row r="43" spans="2:58" ht="15.95" customHeight="1">
      <c r="AG43" s="128"/>
      <c r="AH43" s="129"/>
      <c r="AI43" s="129"/>
      <c r="AJ43" s="129"/>
      <c r="AK43" s="129"/>
      <c r="AL43" s="89"/>
      <c r="AM43" s="89"/>
    </row>
    <row r="44" spans="2:58" ht="15.95" customHeight="1">
      <c r="AG44" s="134"/>
      <c r="AH44" s="135"/>
      <c r="AI44" s="135"/>
      <c r="AJ44" s="135"/>
      <c r="AK44" s="135"/>
      <c r="AL44" s="89"/>
      <c r="AM44" s="89"/>
    </row>
    <row r="45" spans="2:58" ht="15.95" customHeight="1">
      <c r="AG45" s="136"/>
      <c r="AH45" s="135"/>
      <c r="AI45" s="135"/>
      <c r="AJ45" s="135"/>
      <c r="AK45" s="135"/>
      <c r="AL45" s="89"/>
      <c r="AM45" s="89"/>
    </row>
    <row r="46" spans="2:58" ht="15.95" customHeight="1">
      <c r="AH46" s="135"/>
      <c r="AI46" s="135"/>
      <c r="AJ46" s="135"/>
      <c r="AK46" s="135"/>
      <c r="AL46" s="89"/>
      <c r="AM46" s="89"/>
    </row>
    <row r="47" spans="2:58" ht="15.95" customHeight="1">
      <c r="AG47" s="79"/>
      <c r="AH47" s="135"/>
      <c r="AI47" s="135"/>
      <c r="AJ47" s="135"/>
      <c r="AK47" s="135"/>
      <c r="AL47" s="89"/>
      <c r="AM47" s="89"/>
    </row>
    <row r="48" spans="2:58" ht="15.95" customHeight="1">
      <c r="AG48" s="84"/>
      <c r="AH48" s="135"/>
      <c r="AI48" s="135"/>
      <c r="AJ48" s="135"/>
      <c r="AK48" s="135"/>
      <c r="AL48" s="139"/>
      <c r="AM48" s="139"/>
    </row>
    <row r="49" spans="1:51" ht="15.95" customHeight="1">
      <c r="AF49" s="127"/>
      <c r="AG49" s="139"/>
      <c r="AH49" s="139"/>
      <c r="AI49" s="139"/>
      <c r="AJ49" s="139"/>
      <c r="AK49" s="139"/>
      <c r="AL49" s="89"/>
      <c r="AM49" s="89"/>
    </row>
    <row r="50" spans="1:51" ht="15.95" customHeight="1">
      <c r="A50" s="287" t="s">
        <v>207</v>
      </c>
      <c r="B50" s="287"/>
      <c r="C50" s="287"/>
      <c r="D50" s="287"/>
      <c r="E50" s="287"/>
      <c r="F50" s="287"/>
      <c r="G50" s="287"/>
      <c r="H50" s="287"/>
      <c r="I50" s="287"/>
      <c r="J50" s="287"/>
      <c r="K50" s="169"/>
      <c r="L50" s="169"/>
      <c r="M50" s="139"/>
      <c r="N50" s="139"/>
      <c r="O50" s="139"/>
      <c r="P50" s="139"/>
      <c r="Q50" s="139"/>
      <c r="R50" s="139"/>
      <c r="S50" s="139"/>
      <c r="T50" s="139"/>
      <c r="U50" s="139"/>
      <c r="V50" s="139"/>
      <c r="W50" s="139"/>
      <c r="X50" s="139"/>
      <c r="Y50" s="139"/>
      <c r="Z50" s="139"/>
      <c r="AA50" s="139"/>
      <c r="AB50" s="139"/>
      <c r="AC50" s="139"/>
      <c r="AD50" s="139"/>
      <c r="AH50" s="135"/>
      <c r="AI50" s="135"/>
      <c r="AJ50" s="135"/>
      <c r="AK50" s="135"/>
      <c r="AN50" s="139"/>
      <c r="AO50" s="140"/>
      <c r="AX50" s="139"/>
      <c r="AY50" s="140"/>
    </row>
    <row r="51" spans="1:51" ht="15.95" customHeight="1">
      <c r="AE51" s="139"/>
      <c r="AF51" s="139"/>
    </row>
    <row r="52" spans="1:51" ht="15.95" customHeight="1">
      <c r="AL52" s="141"/>
      <c r="AM52" s="141"/>
    </row>
    <row r="53" spans="1:51" ht="15.95" customHeight="1">
      <c r="AG53" s="141"/>
      <c r="AH53" s="141"/>
      <c r="AI53" s="141"/>
      <c r="AJ53" s="141"/>
      <c r="AK53" s="141"/>
    </row>
    <row r="54" spans="1:51" ht="15.95" customHeight="1"/>
    <row r="55" spans="1:51" ht="15.95" customHeight="1">
      <c r="AF55" s="141"/>
    </row>
    <row r="56" spans="1:51" ht="15.95" customHeight="1"/>
    <row r="57" spans="1:51" ht="15.95" customHeight="1"/>
    <row r="58" spans="1:51" ht="15.95" customHeight="1"/>
    <row r="59" spans="1:51" ht="15.95" customHeight="1"/>
    <row r="60" spans="1:51" ht="15.95" customHeight="1"/>
    <row r="61" spans="1:51" ht="15.95" customHeight="1"/>
    <row r="62" spans="1:51" ht="15.95" customHeight="1"/>
    <row r="63" spans="1:51" ht="15.95" customHeight="1"/>
    <row r="64" spans="1:5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sheetData>
  <mergeCells count="66">
    <mergeCell ref="AJ29:AK29"/>
    <mergeCell ref="AJ30:AK30"/>
    <mergeCell ref="AJ31:AK31"/>
    <mergeCell ref="AP41:AV41"/>
    <mergeCell ref="A50:J50"/>
    <mergeCell ref="AL33:AL34"/>
    <mergeCell ref="AJ34:AK34"/>
    <mergeCell ref="AG35:AH36"/>
    <mergeCell ref="AI35:AI36"/>
    <mergeCell ref="AJ35:AK36"/>
    <mergeCell ref="AG37:AH37"/>
    <mergeCell ref="AJ37:AK37"/>
    <mergeCell ref="AG32:AG34"/>
    <mergeCell ref="AJ32:AK32"/>
    <mergeCell ref="AJ33:AK33"/>
    <mergeCell ref="X30:AD30"/>
    <mergeCell ref="BC21:BC24"/>
    <mergeCell ref="BD21:BD24"/>
    <mergeCell ref="BE21:BE24"/>
    <mergeCell ref="BF21:BF24"/>
    <mergeCell ref="AP22:AP23"/>
    <mergeCell ref="AQ22:AQ23"/>
    <mergeCell ref="AR22:AR23"/>
    <mergeCell ref="AS22:AT22"/>
    <mergeCell ref="AU22:AU23"/>
    <mergeCell ref="AV22:AV23"/>
    <mergeCell ref="BB21:BB24"/>
    <mergeCell ref="AY20:AZ20"/>
    <mergeCell ref="AO21:AP21"/>
    <mergeCell ref="AZ21:AZ24"/>
    <mergeCell ref="BA21:BA22"/>
    <mergeCell ref="BA23:BA24"/>
    <mergeCell ref="AJ4:AK4"/>
    <mergeCell ref="BA5:BA6"/>
    <mergeCell ref="R14:S14"/>
    <mergeCell ref="AA14:AB14"/>
    <mergeCell ref="AJ14:AK14"/>
    <mergeCell ref="BA3:BA4"/>
    <mergeCell ref="BB3:BB6"/>
    <mergeCell ref="BC3:BC6"/>
    <mergeCell ref="BD3:BD6"/>
    <mergeCell ref="BE3:BE6"/>
    <mergeCell ref="BF3:BF6"/>
    <mergeCell ref="AY2:AZ2"/>
    <mergeCell ref="AP3:AP4"/>
    <mergeCell ref="AQ3:AQ4"/>
    <mergeCell ref="AR3:AR4"/>
    <mergeCell ref="AS3:AT3"/>
    <mergeCell ref="AU3:AU4"/>
    <mergeCell ref="AV3:AV4"/>
    <mergeCell ref="AZ3:AZ6"/>
    <mergeCell ref="AO2:AP2"/>
    <mergeCell ref="F1:J1"/>
    <mergeCell ref="N1:P1"/>
    <mergeCell ref="W1:Y1"/>
    <mergeCell ref="AF1:AG1"/>
    <mergeCell ref="AO1:AP1"/>
    <mergeCell ref="B20:J24"/>
    <mergeCell ref="AF28:AI28"/>
    <mergeCell ref="AG29:AI29"/>
    <mergeCell ref="G2:J2"/>
    <mergeCell ref="N2:P2"/>
    <mergeCell ref="W2:Y2"/>
    <mergeCell ref="AF2:AG2"/>
    <mergeCell ref="R4:S4"/>
    <mergeCell ref="AA4:AB4"/>
  </mergeCells>
  <phoneticPr fontId="2"/>
  <printOptions horizontalCentered="1"/>
  <pageMargins left="0.59055118110236227" right="0.59055118110236227" top="0.98425196850393704" bottom="0.78740157480314965" header="0" footer="0"/>
  <pageSetup paperSize="9" scale="95" firstPageNumber="70" orientation="portrait" verticalDpi="96" r:id="rId1"/>
  <headerFooter alignWithMargins="0"/>
  <colBreaks count="5" manualBreakCount="5">
    <brk id="12" max="1048575" man="1"/>
    <brk id="21" max="1048575" man="1"/>
    <brk id="30" max="1048575" man="1"/>
    <brk id="39" max="1048575" man="1"/>
    <brk id="4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view="pageBreakPreview" zoomScale="85" zoomScaleNormal="100" zoomScaleSheetLayoutView="85" workbookViewId="0">
      <selection activeCell="L28" sqref="L28"/>
    </sheetView>
  </sheetViews>
  <sheetFormatPr defaultRowHeight="13.5"/>
  <cols>
    <col min="1" max="1" width="24.5" customWidth="1"/>
    <col min="2" max="13" width="11" customWidth="1"/>
  </cols>
  <sheetData>
    <row r="1" spans="1:13">
      <c r="A1" t="s">
        <v>114</v>
      </c>
    </row>
    <row r="2" spans="1:13">
      <c r="A2" s="18" t="s">
        <v>95</v>
      </c>
      <c r="B2" s="12"/>
      <c r="C2" s="11"/>
      <c r="D2" s="11"/>
      <c r="E2" s="11"/>
      <c r="F2" s="7"/>
      <c r="G2" s="7"/>
      <c r="H2" s="7"/>
      <c r="I2" s="7"/>
      <c r="J2" s="7"/>
      <c r="K2" s="7"/>
      <c r="L2" s="7"/>
      <c r="M2" s="7"/>
    </row>
    <row r="3" spans="1:13">
      <c r="A3" s="12"/>
      <c r="B3" s="12"/>
      <c r="C3" s="11"/>
      <c r="D3" s="11"/>
      <c r="E3" s="11"/>
      <c r="F3" s="7"/>
      <c r="G3" s="7"/>
      <c r="H3" s="7"/>
      <c r="I3" s="7"/>
      <c r="J3" s="7"/>
      <c r="K3" s="7"/>
      <c r="L3" s="7"/>
      <c r="M3" s="7"/>
    </row>
    <row r="4" spans="1:13">
      <c r="A4" s="10" t="s">
        <v>57</v>
      </c>
      <c r="B4" s="302" t="s">
        <v>58</v>
      </c>
      <c r="C4" s="302"/>
      <c r="D4" s="302"/>
      <c r="E4" s="302"/>
      <c r="F4" s="302"/>
      <c r="G4" s="302"/>
      <c r="H4" s="302"/>
      <c r="I4" s="302"/>
      <c r="J4" s="302"/>
      <c r="K4" s="302"/>
      <c r="L4" s="302"/>
      <c r="M4" s="302"/>
    </row>
    <row r="5" spans="1:13">
      <c r="A5" s="13" t="s">
        <v>59</v>
      </c>
      <c r="B5" s="303" t="s">
        <v>60</v>
      </c>
      <c r="C5" s="303"/>
      <c r="D5" s="303"/>
      <c r="E5" s="303"/>
      <c r="F5" s="303"/>
      <c r="G5" s="303"/>
      <c r="H5" s="303"/>
      <c r="I5" s="303"/>
      <c r="J5" s="303"/>
      <c r="K5" s="303"/>
      <c r="L5" s="303"/>
      <c r="M5" s="303"/>
    </row>
    <row r="6" spans="1:13">
      <c r="A6" s="13" t="s">
        <v>61</v>
      </c>
      <c r="B6" s="23" t="s">
        <v>93</v>
      </c>
      <c r="C6" s="23" t="s">
        <v>94</v>
      </c>
      <c r="D6" s="23" t="s">
        <v>209</v>
      </c>
      <c r="E6" s="11"/>
      <c r="F6" s="7"/>
      <c r="G6" s="7"/>
      <c r="H6" s="7"/>
      <c r="I6" s="7"/>
      <c r="J6" s="7"/>
      <c r="K6" s="7"/>
      <c r="L6" s="7"/>
      <c r="M6" s="7"/>
    </row>
    <row r="7" spans="1:13" ht="14.25" thickBot="1">
      <c r="A7" s="7"/>
      <c r="B7" s="7"/>
      <c r="C7" s="7"/>
      <c r="D7" s="7"/>
      <c r="E7" s="7"/>
      <c r="F7" s="7"/>
      <c r="G7" s="7"/>
      <c r="H7" s="7"/>
      <c r="I7" s="7"/>
      <c r="J7" s="7"/>
      <c r="K7" s="7"/>
      <c r="L7" s="7"/>
      <c r="M7" s="7"/>
    </row>
    <row r="8" spans="1:13" s="27" customFormat="1" ht="20.45" customHeight="1">
      <c r="A8" s="25" t="s">
        <v>89</v>
      </c>
      <c r="B8" s="26" t="s">
        <v>62</v>
      </c>
      <c r="C8" s="26" t="s">
        <v>63</v>
      </c>
      <c r="D8" s="26" t="s">
        <v>62</v>
      </c>
      <c r="E8" s="26" t="s">
        <v>63</v>
      </c>
      <c r="F8" s="26" t="s">
        <v>62</v>
      </c>
      <c r="G8" s="26" t="s">
        <v>63</v>
      </c>
      <c r="H8" s="26"/>
      <c r="I8" s="26"/>
      <c r="J8" s="26"/>
      <c r="K8" s="177"/>
      <c r="L8" s="186" t="s">
        <v>64</v>
      </c>
      <c r="M8" s="182" t="s">
        <v>65</v>
      </c>
    </row>
    <row r="9" spans="1:13" ht="20.45" customHeight="1">
      <c r="A9" s="33" t="s">
        <v>67</v>
      </c>
      <c r="B9" s="14">
        <v>2000000</v>
      </c>
      <c r="C9" s="14">
        <v>1500000</v>
      </c>
      <c r="D9" s="14">
        <v>500000</v>
      </c>
      <c r="E9" s="14">
        <v>1000000</v>
      </c>
      <c r="F9" s="14">
        <v>2000000</v>
      </c>
      <c r="G9" s="14">
        <v>2500000</v>
      </c>
      <c r="H9" s="14"/>
      <c r="I9" s="14"/>
      <c r="J9" s="14"/>
      <c r="K9" s="178"/>
      <c r="L9" s="187">
        <f>SUM(B9:K9)</f>
        <v>9500000</v>
      </c>
      <c r="M9" s="183"/>
    </row>
    <row r="10" spans="1:13" ht="20.45" customHeight="1">
      <c r="A10" s="34" t="s">
        <v>68</v>
      </c>
      <c r="B10" s="15">
        <v>300000</v>
      </c>
      <c r="C10" s="15">
        <v>300000</v>
      </c>
      <c r="D10" s="15"/>
      <c r="E10" s="15"/>
      <c r="F10" s="15"/>
      <c r="G10" s="15"/>
      <c r="H10" s="15"/>
      <c r="I10" s="15"/>
      <c r="J10" s="15"/>
      <c r="K10" s="179"/>
      <c r="L10" s="188">
        <f>SUM(B10:K10)</f>
        <v>600000</v>
      </c>
      <c r="M10" s="184"/>
    </row>
    <row r="11" spans="1:13" s="30" customFormat="1" ht="20.45" customHeight="1">
      <c r="A11" s="36" t="s">
        <v>69</v>
      </c>
      <c r="B11" s="28">
        <v>100000</v>
      </c>
      <c r="C11" s="28">
        <v>200000</v>
      </c>
      <c r="D11" s="28">
        <v>500000</v>
      </c>
      <c r="E11" s="28">
        <v>100000</v>
      </c>
      <c r="F11" s="28">
        <v>400000</v>
      </c>
      <c r="G11" s="28">
        <v>100000</v>
      </c>
      <c r="H11" s="28"/>
      <c r="I11" s="28"/>
      <c r="J11" s="28"/>
      <c r="K11" s="180"/>
      <c r="L11" s="189">
        <f>SUM(B11:K11)</f>
        <v>1400000</v>
      </c>
      <c r="M11" s="185"/>
    </row>
    <row r="12" spans="1:13" s="30" customFormat="1" ht="20.45" customHeight="1">
      <c r="A12" s="36" t="s">
        <v>70</v>
      </c>
      <c r="B12" s="28"/>
      <c r="C12" s="28"/>
      <c r="D12" s="28"/>
      <c r="E12" s="28"/>
      <c r="F12" s="28"/>
      <c r="G12" s="28"/>
      <c r="H12" s="28"/>
      <c r="I12" s="28"/>
      <c r="J12" s="28"/>
      <c r="K12" s="180"/>
      <c r="L12" s="189">
        <f>SUM(B12:K12)</f>
        <v>0</v>
      </c>
      <c r="M12" s="185"/>
    </row>
    <row r="13" spans="1:13" ht="20.45" customHeight="1">
      <c r="A13" s="16" t="s">
        <v>71</v>
      </c>
      <c r="B13" s="14">
        <f t="shared" ref="B13:K13" si="0">SUM(B11:B12)</f>
        <v>100000</v>
      </c>
      <c r="C13" s="14">
        <f t="shared" si="0"/>
        <v>200000</v>
      </c>
      <c r="D13" s="14">
        <f t="shared" si="0"/>
        <v>500000</v>
      </c>
      <c r="E13" s="14">
        <f t="shared" si="0"/>
        <v>100000</v>
      </c>
      <c r="F13" s="14">
        <f t="shared" si="0"/>
        <v>400000</v>
      </c>
      <c r="G13" s="14">
        <f t="shared" si="0"/>
        <v>100000</v>
      </c>
      <c r="H13" s="14">
        <f t="shared" si="0"/>
        <v>0</v>
      </c>
      <c r="I13" s="14">
        <f t="shared" si="0"/>
        <v>0</v>
      </c>
      <c r="J13" s="14">
        <f t="shared" si="0"/>
        <v>0</v>
      </c>
      <c r="K13" s="178">
        <f t="shared" si="0"/>
        <v>0</v>
      </c>
      <c r="L13" s="187">
        <f>SUM(B13:K13)</f>
        <v>1400000</v>
      </c>
      <c r="M13" s="183"/>
    </row>
    <row r="14" spans="1:13" s="30" customFormat="1" ht="20.45" customHeight="1">
      <c r="A14" s="36" t="s">
        <v>72</v>
      </c>
      <c r="B14" s="28">
        <v>4000000</v>
      </c>
      <c r="C14" s="28">
        <v>0</v>
      </c>
      <c r="D14" s="28">
        <v>1250000</v>
      </c>
      <c r="E14" s="28"/>
      <c r="F14" s="28">
        <v>2000000</v>
      </c>
      <c r="G14" s="28"/>
      <c r="H14" s="28"/>
      <c r="I14" s="28"/>
      <c r="J14" s="28"/>
      <c r="K14" s="180"/>
      <c r="L14" s="189">
        <f t="shared" ref="L14:L22" si="1">SUM(B14:K14)</f>
        <v>7250000</v>
      </c>
      <c r="M14" s="185"/>
    </row>
    <row r="15" spans="1:13" s="30" customFormat="1" ht="20.45" customHeight="1">
      <c r="A15" s="36" t="s">
        <v>74</v>
      </c>
      <c r="B15" s="28">
        <v>20000</v>
      </c>
      <c r="C15" s="28">
        <v>20000</v>
      </c>
      <c r="D15" s="28"/>
      <c r="E15" s="28"/>
      <c r="F15" s="28"/>
      <c r="G15" s="28"/>
      <c r="H15" s="28"/>
      <c r="I15" s="28"/>
      <c r="J15" s="28"/>
      <c r="K15" s="180"/>
      <c r="L15" s="189">
        <f t="shared" si="1"/>
        <v>40000</v>
      </c>
      <c r="M15" s="185"/>
    </row>
    <row r="16" spans="1:13" s="30" customFormat="1" ht="20.45" customHeight="1">
      <c r="A16" s="36" t="s">
        <v>73</v>
      </c>
      <c r="B16" s="28">
        <v>30000</v>
      </c>
      <c r="C16" s="31"/>
      <c r="D16" s="31"/>
      <c r="E16" s="31"/>
      <c r="F16" s="32"/>
      <c r="G16" s="24"/>
      <c r="H16" s="24"/>
      <c r="I16" s="24"/>
      <c r="J16" s="29"/>
      <c r="K16" s="181"/>
      <c r="L16" s="189">
        <f t="shared" si="1"/>
        <v>30000</v>
      </c>
      <c r="M16" s="185"/>
    </row>
    <row r="17" spans="1:13" s="30" customFormat="1" ht="20.45" customHeight="1">
      <c r="A17" s="36" t="s">
        <v>75</v>
      </c>
      <c r="B17" s="28"/>
      <c r="C17" s="31"/>
      <c r="D17" s="31"/>
      <c r="E17" s="31"/>
      <c r="F17" s="32">
        <v>1000000</v>
      </c>
      <c r="G17" s="24"/>
      <c r="H17" s="24"/>
      <c r="I17" s="24"/>
      <c r="J17" s="29"/>
      <c r="K17" s="181"/>
      <c r="L17" s="189">
        <f t="shared" si="1"/>
        <v>1000000</v>
      </c>
      <c r="M17" s="185"/>
    </row>
    <row r="18" spans="1:13" s="30" customFormat="1" ht="20.45" customHeight="1">
      <c r="A18" s="36" t="s">
        <v>76</v>
      </c>
      <c r="B18" s="28"/>
      <c r="C18" s="31">
        <v>10000</v>
      </c>
      <c r="D18" s="31"/>
      <c r="E18" s="31"/>
      <c r="F18" s="32"/>
      <c r="G18" s="24"/>
      <c r="H18" s="24"/>
      <c r="I18" s="24"/>
      <c r="J18" s="29"/>
      <c r="K18" s="181"/>
      <c r="L18" s="189">
        <f t="shared" si="1"/>
        <v>10000</v>
      </c>
      <c r="M18" s="185"/>
    </row>
    <row r="19" spans="1:13" s="30" customFormat="1" ht="20.45" customHeight="1">
      <c r="A19" s="36" t="s">
        <v>77</v>
      </c>
      <c r="B19" s="28"/>
      <c r="C19" s="31"/>
      <c r="D19" s="31"/>
      <c r="E19" s="31"/>
      <c r="F19" s="32"/>
      <c r="G19" s="24"/>
      <c r="H19" s="24"/>
      <c r="I19" s="24"/>
      <c r="J19" s="29"/>
      <c r="K19" s="181"/>
      <c r="L19" s="189">
        <f t="shared" si="1"/>
        <v>0</v>
      </c>
      <c r="M19" s="185"/>
    </row>
    <row r="20" spans="1:13" s="30" customFormat="1" ht="20.45" customHeight="1">
      <c r="A20" s="36" t="s">
        <v>78</v>
      </c>
      <c r="B20" s="28"/>
      <c r="C20" s="31"/>
      <c r="D20" s="31"/>
      <c r="E20" s="31"/>
      <c r="F20" s="32"/>
      <c r="G20" s="24"/>
      <c r="H20" s="24"/>
      <c r="I20" s="24"/>
      <c r="J20" s="29"/>
      <c r="K20" s="181"/>
      <c r="L20" s="189">
        <f t="shared" si="1"/>
        <v>0</v>
      </c>
      <c r="M20" s="185"/>
    </row>
    <row r="21" spans="1:13" s="30" customFormat="1" ht="20.45" customHeight="1">
      <c r="A21" s="36" t="s">
        <v>79</v>
      </c>
      <c r="B21" s="28">
        <v>80000</v>
      </c>
      <c r="C21" s="31"/>
      <c r="D21" s="31"/>
      <c r="E21" s="31"/>
      <c r="F21" s="32"/>
      <c r="G21" s="24"/>
      <c r="H21" s="24"/>
      <c r="I21" s="24"/>
      <c r="J21" s="29"/>
      <c r="K21" s="181"/>
      <c r="L21" s="189">
        <f t="shared" si="1"/>
        <v>80000</v>
      </c>
      <c r="M21" s="185"/>
    </row>
    <row r="22" spans="1:13" s="30" customFormat="1" ht="20.45" customHeight="1">
      <c r="A22" s="36" t="s">
        <v>80</v>
      </c>
      <c r="B22" s="28">
        <v>90000</v>
      </c>
      <c r="C22" s="31"/>
      <c r="D22" s="31"/>
      <c r="E22" s="31"/>
      <c r="F22" s="32"/>
      <c r="G22" s="24"/>
      <c r="H22" s="24"/>
      <c r="I22" s="24"/>
      <c r="J22" s="29"/>
      <c r="K22" s="181"/>
      <c r="L22" s="189">
        <f t="shared" si="1"/>
        <v>90000</v>
      </c>
      <c r="M22" s="185"/>
    </row>
    <row r="23" spans="1:13" ht="20.45" customHeight="1">
      <c r="A23" s="16" t="s">
        <v>66</v>
      </c>
      <c r="B23" s="14">
        <f t="shared" ref="B23:K23" si="2">SUM(B14:B22)</f>
        <v>4220000</v>
      </c>
      <c r="C23" s="14">
        <f t="shared" si="2"/>
        <v>30000</v>
      </c>
      <c r="D23" s="14">
        <f t="shared" si="2"/>
        <v>1250000</v>
      </c>
      <c r="E23" s="14">
        <f t="shared" si="2"/>
        <v>0</v>
      </c>
      <c r="F23" s="14">
        <f t="shared" si="2"/>
        <v>3000000</v>
      </c>
      <c r="G23" s="14">
        <f t="shared" si="2"/>
        <v>0</v>
      </c>
      <c r="H23" s="14">
        <f t="shared" si="2"/>
        <v>0</v>
      </c>
      <c r="I23" s="14">
        <f t="shared" si="2"/>
        <v>0</v>
      </c>
      <c r="J23" s="14">
        <f t="shared" si="2"/>
        <v>0</v>
      </c>
      <c r="K23" s="178">
        <f t="shared" si="2"/>
        <v>0</v>
      </c>
      <c r="L23" s="187">
        <f>SUM(B23:K23)</f>
        <v>8500000</v>
      </c>
      <c r="M23" s="183"/>
    </row>
    <row r="24" spans="1:13" s="30" customFormat="1" ht="18.600000000000001" customHeight="1">
      <c r="A24" s="199" t="s">
        <v>120</v>
      </c>
      <c r="B24" s="28">
        <f t="shared" ref="B24:K24" si="3">SUM(B23,B13,B9,B10)</f>
        <v>6620000</v>
      </c>
      <c r="C24" s="28">
        <f t="shared" si="3"/>
        <v>2030000</v>
      </c>
      <c r="D24" s="28">
        <f t="shared" si="3"/>
        <v>2250000</v>
      </c>
      <c r="E24" s="28">
        <f t="shared" si="3"/>
        <v>1100000</v>
      </c>
      <c r="F24" s="28">
        <f t="shared" si="3"/>
        <v>5400000</v>
      </c>
      <c r="G24" s="28">
        <f t="shared" si="3"/>
        <v>2600000</v>
      </c>
      <c r="H24" s="28">
        <f t="shared" si="3"/>
        <v>0</v>
      </c>
      <c r="I24" s="28">
        <f t="shared" si="3"/>
        <v>0</v>
      </c>
      <c r="J24" s="28">
        <f t="shared" si="3"/>
        <v>0</v>
      </c>
      <c r="K24" s="180">
        <f t="shared" si="3"/>
        <v>0</v>
      </c>
      <c r="L24" s="189">
        <f>SUM(B24:K24)</f>
        <v>20000000</v>
      </c>
      <c r="M24" s="185"/>
    </row>
    <row r="25" spans="1:13" s="30" customFormat="1" ht="18.600000000000001" customHeight="1">
      <c r="A25" s="166" t="s">
        <v>119</v>
      </c>
      <c r="B25" s="28">
        <v>2000000</v>
      </c>
      <c r="C25" s="31">
        <v>500000</v>
      </c>
      <c r="D25" s="31"/>
      <c r="E25" s="31">
        <v>200000</v>
      </c>
      <c r="F25" s="32"/>
      <c r="G25" s="24">
        <v>300000</v>
      </c>
      <c r="H25" s="24"/>
      <c r="I25" s="24"/>
      <c r="J25" s="29"/>
      <c r="K25" s="181"/>
      <c r="L25" s="189">
        <f>SUM(B25:K25)</f>
        <v>3000000</v>
      </c>
      <c r="M25" s="185"/>
    </row>
    <row r="26" spans="1:13" s="30" customFormat="1" ht="18.600000000000001" customHeight="1">
      <c r="A26" s="40" t="s">
        <v>81</v>
      </c>
      <c r="B26" s="28">
        <v>186000</v>
      </c>
      <c r="C26" s="31">
        <v>144000</v>
      </c>
      <c r="D26" s="31">
        <v>40000</v>
      </c>
      <c r="E26" s="31">
        <v>80000</v>
      </c>
      <c r="F26" s="32">
        <v>160000</v>
      </c>
      <c r="G26" s="24">
        <v>200000</v>
      </c>
      <c r="H26" s="24"/>
      <c r="I26" s="24"/>
      <c r="J26" s="29"/>
      <c r="K26" s="181"/>
      <c r="L26" s="190">
        <f>SUM(B26:K26)</f>
        <v>810000</v>
      </c>
      <c r="M26" s="185"/>
    </row>
    <row r="27" spans="1:13" ht="20.45" customHeight="1">
      <c r="A27" s="37" t="s">
        <v>86</v>
      </c>
      <c r="B27" s="38">
        <f>SUM(B24:B26)</f>
        <v>8806000</v>
      </c>
      <c r="C27" s="38">
        <f t="shared" ref="C27:K27" si="4">SUM(C24:C26)</f>
        <v>2674000</v>
      </c>
      <c r="D27" s="38">
        <f t="shared" si="4"/>
        <v>2290000</v>
      </c>
      <c r="E27" s="38">
        <f t="shared" si="4"/>
        <v>1380000</v>
      </c>
      <c r="F27" s="38">
        <f t="shared" si="4"/>
        <v>5560000</v>
      </c>
      <c r="G27" s="38">
        <f t="shared" si="4"/>
        <v>3100000</v>
      </c>
      <c r="H27" s="38">
        <f t="shared" si="4"/>
        <v>0</v>
      </c>
      <c r="I27" s="38">
        <f t="shared" si="4"/>
        <v>0</v>
      </c>
      <c r="J27" s="38">
        <f t="shared" si="4"/>
        <v>0</v>
      </c>
      <c r="K27" s="47">
        <f t="shared" si="4"/>
        <v>0</v>
      </c>
      <c r="L27" s="244">
        <f>SUM(B27:K27)</f>
        <v>23810000</v>
      </c>
      <c r="M27" s="48"/>
    </row>
    <row r="28" spans="1:13" ht="20.45" customHeight="1" thickBot="1">
      <c r="K28" s="248" t="s">
        <v>208</v>
      </c>
      <c r="L28" s="245"/>
    </row>
  </sheetData>
  <mergeCells count="2">
    <mergeCell ref="B4:M4"/>
    <mergeCell ref="B5:M5"/>
  </mergeCells>
  <phoneticPr fontId="2"/>
  <pageMargins left="0.7" right="0.7" top="0.75" bottom="0.75" header="0.3" footer="0.3"/>
  <pageSetup paperSize="9" scale="8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3"/>
  <sheetViews>
    <sheetView view="pageBreakPreview" zoomScale="85" zoomScaleNormal="100" zoomScaleSheetLayoutView="85" workbookViewId="0">
      <selection activeCell="D7" sqref="D7"/>
    </sheetView>
  </sheetViews>
  <sheetFormatPr defaultColWidth="9" defaultRowHeight="11.25"/>
  <cols>
    <col min="1" max="1" width="21.5" style="201" customWidth="1"/>
    <col min="2" max="2" width="14.375" style="201" customWidth="1"/>
    <col min="3" max="5" width="16.625" style="201" customWidth="1"/>
    <col min="6" max="16384" width="9" style="201"/>
  </cols>
  <sheetData>
    <row r="1" spans="1:13" customFormat="1" ht="13.5">
      <c r="A1" s="242" t="s">
        <v>114</v>
      </c>
      <c r="B1" s="242"/>
      <c r="C1" s="242"/>
      <c r="D1" s="242"/>
      <c r="E1" s="242"/>
      <c r="F1" s="242"/>
      <c r="G1" s="242"/>
      <c r="H1" s="242"/>
      <c r="I1" s="242"/>
      <c r="J1" s="242"/>
      <c r="K1" s="242"/>
      <c r="L1" s="242"/>
      <c r="M1" s="242"/>
    </row>
    <row r="2" spans="1:13" customFormat="1" ht="13.5">
      <c r="A2" s="240" t="s">
        <v>160</v>
      </c>
      <c r="B2" s="241"/>
      <c r="C2" s="239"/>
      <c r="D2" s="239"/>
      <c r="E2" s="239"/>
      <c r="F2" s="1"/>
      <c r="G2" s="1"/>
      <c r="H2" s="1"/>
      <c r="I2" s="1"/>
      <c r="J2" s="1"/>
      <c r="K2" s="1"/>
      <c r="L2" s="1"/>
      <c r="M2" s="1"/>
    </row>
    <row r="3" spans="1:13" customFormat="1" ht="13.5">
      <c r="A3" s="241"/>
      <c r="B3" s="241"/>
      <c r="C3" s="239"/>
      <c r="D3" s="239"/>
      <c r="E3" s="239"/>
      <c r="F3" s="1"/>
      <c r="G3" s="1"/>
      <c r="H3" s="1"/>
      <c r="I3" s="1"/>
      <c r="J3" s="1"/>
      <c r="K3" s="1"/>
      <c r="L3" s="1"/>
      <c r="M3" s="1"/>
    </row>
    <row r="4" spans="1:13" customFormat="1" ht="13.5">
      <c r="A4" s="240" t="s">
        <v>159</v>
      </c>
      <c r="B4" s="308" t="s">
        <v>158</v>
      </c>
      <c r="C4" s="308"/>
      <c r="D4" s="308"/>
      <c r="E4" s="308"/>
      <c r="F4" s="308"/>
      <c r="G4" s="308"/>
      <c r="H4" s="308"/>
      <c r="I4" s="308"/>
      <c r="J4" s="308"/>
      <c r="K4" s="308"/>
      <c r="L4" s="308"/>
      <c r="M4" s="308"/>
    </row>
    <row r="5" spans="1:13" customFormat="1" ht="13.5">
      <c r="A5" s="240" t="s">
        <v>157</v>
      </c>
      <c r="B5" s="308" t="s">
        <v>156</v>
      </c>
      <c r="C5" s="308"/>
      <c r="D5" s="308"/>
      <c r="E5" s="308"/>
      <c r="F5" s="308"/>
      <c r="G5" s="308"/>
      <c r="H5" s="308"/>
      <c r="I5" s="308"/>
      <c r="J5" s="308"/>
      <c r="K5" s="308"/>
      <c r="L5" s="308"/>
      <c r="M5" s="308"/>
    </row>
    <row r="6" spans="1:13" customFormat="1" ht="13.5">
      <c r="A6" s="240" t="s">
        <v>155</v>
      </c>
      <c r="B6" s="239" t="s">
        <v>154</v>
      </c>
      <c r="C6" s="239" t="s">
        <v>153</v>
      </c>
      <c r="D6" s="239" t="s">
        <v>209</v>
      </c>
      <c r="E6" s="239"/>
      <c r="F6" s="1"/>
      <c r="G6" s="1"/>
      <c r="H6" s="1"/>
      <c r="I6" s="1"/>
      <c r="J6" s="1"/>
      <c r="K6" s="1"/>
      <c r="L6" s="1"/>
      <c r="M6" s="1"/>
    </row>
    <row r="7" spans="1:13" ht="14.25" thickBot="1">
      <c r="A7" s="238"/>
      <c r="B7" s="237"/>
    </row>
    <row r="8" spans="1:13" ht="20.100000000000001" customHeight="1">
      <c r="A8" s="304" t="s">
        <v>152</v>
      </c>
      <c r="B8" s="306" t="s">
        <v>151</v>
      </c>
      <c r="C8" s="236" t="s">
        <v>150</v>
      </c>
      <c r="D8" s="235" t="s">
        <v>149</v>
      </c>
      <c r="E8" s="234" t="s">
        <v>148</v>
      </c>
    </row>
    <row r="9" spans="1:13" ht="24" customHeight="1" thickBot="1">
      <c r="A9" s="305"/>
      <c r="B9" s="307"/>
      <c r="C9" s="233" t="s">
        <v>147</v>
      </c>
      <c r="D9" s="232" t="s">
        <v>147</v>
      </c>
      <c r="E9" s="231" t="s">
        <v>147</v>
      </c>
    </row>
    <row r="10" spans="1:13" ht="20.100000000000001" customHeight="1" thickBot="1">
      <c r="A10" s="230" t="s">
        <v>146</v>
      </c>
      <c r="B10" s="229">
        <f t="shared" ref="B10:B32" si="0">SUM(C10:E10)</f>
        <v>3515000</v>
      </c>
      <c r="C10" s="228">
        <v>3515000</v>
      </c>
      <c r="D10" s="227">
        <v>0</v>
      </c>
      <c r="E10" s="226">
        <v>0</v>
      </c>
    </row>
    <row r="11" spans="1:13" ht="20.100000000000001" customHeight="1">
      <c r="A11" s="216" t="s">
        <v>145</v>
      </c>
      <c r="B11" s="211">
        <f t="shared" si="0"/>
        <v>0</v>
      </c>
      <c r="C11" s="224">
        <v>0</v>
      </c>
      <c r="D11" s="223"/>
      <c r="E11" s="222"/>
    </row>
    <row r="12" spans="1:13" ht="20.100000000000001" customHeight="1">
      <c r="A12" s="216" t="s">
        <v>144</v>
      </c>
      <c r="B12" s="211">
        <f t="shared" si="0"/>
        <v>0</v>
      </c>
      <c r="C12" s="224">
        <v>0</v>
      </c>
      <c r="D12" s="223"/>
      <c r="E12" s="222"/>
    </row>
    <row r="13" spans="1:13" ht="20.100000000000001" customHeight="1">
      <c r="A13" s="216" t="s">
        <v>143</v>
      </c>
      <c r="B13" s="211">
        <f t="shared" si="0"/>
        <v>3052794</v>
      </c>
      <c r="C13" s="224">
        <f>SUM(C14:C15)</f>
        <v>3052794</v>
      </c>
      <c r="D13" s="223">
        <f>SUM(D14:D15)</f>
        <v>0</v>
      </c>
      <c r="E13" s="222">
        <f>SUM(E14:E15)</f>
        <v>0</v>
      </c>
    </row>
    <row r="14" spans="1:13" ht="20.100000000000001" customHeight="1">
      <c r="A14" s="212" t="s">
        <v>142</v>
      </c>
      <c r="B14" s="211">
        <f t="shared" si="0"/>
        <v>3052794</v>
      </c>
      <c r="C14" s="210">
        <v>3052794</v>
      </c>
      <c r="D14" s="209"/>
      <c r="E14" s="208"/>
    </row>
    <row r="15" spans="1:13" ht="20.100000000000001" customHeight="1">
      <c r="A15" s="212" t="s">
        <v>141</v>
      </c>
      <c r="B15" s="211">
        <f t="shared" si="0"/>
        <v>0</v>
      </c>
      <c r="C15" s="210">
        <v>0</v>
      </c>
      <c r="D15" s="209"/>
      <c r="E15" s="208"/>
    </row>
    <row r="16" spans="1:13" ht="20.100000000000001" customHeight="1">
      <c r="A16" s="216" t="s">
        <v>140</v>
      </c>
      <c r="B16" s="211">
        <f t="shared" si="0"/>
        <v>274666</v>
      </c>
      <c r="C16" s="224">
        <f>SUM(C17:C26)</f>
        <v>274666</v>
      </c>
      <c r="D16" s="223">
        <f>SUM(D17:D26)</f>
        <v>0</v>
      </c>
      <c r="E16" s="222">
        <f>SUM(E17:E26)</f>
        <v>0</v>
      </c>
    </row>
    <row r="17" spans="1:5" ht="20.100000000000001" customHeight="1">
      <c r="A17" s="212" t="s">
        <v>139</v>
      </c>
      <c r="B17" s="211">
        <f t="shared" si="0"/>
        <v>0</v>
      </c>
      <c r="C17" s="210">
        <v>0</v>
      </c>
      <c r="D17" s="209"/>
      <c r="E17" s="208"/>
    </row>
    <row r="18" spans="1:5" ht="20.100000000000001" customHeight="1">
      <c r="A18" s="212" t="s">
        <v>138</v>
      </c>
      <c r="B18" s="211">
        <f t="shared" si="0"/>
        <v>207147</v>
      </c>
      <c r="C18" s="210">
        <v>207147</v>
      </c>
      <c r="D18" s="209"/>
      <c r="E18" s="208"/>
    </row>
    <row r="19" spans="1:5" ht="20.100000000000001" customHeight="1">
      <c r="A19" s="225" t="s">
        <v>137</v>
      </c>
      <c r="B19" s="211">
        <f t="shared" si="0"/>
        <v>0</v>
      </c>
      <c r="C19" s="210">
        <v>0</v>
      </c>
      <c r="D19" s="209"/>
      <c r="E19" s="208"/>
    </row>
    <row r="20" spans="1:5" ht="20.100000000000001" customHeight="1">
      <c r="A20" s="225" t="s">
        <v>136</v>
      </c>
      <c r="B20" s="211">
        <f t="shared" si="0"/>
        <v>0</v>
      </c>
      <c r="C20" s="210">
        <v>0</v>
      </c>
      <c r="D20" s="209"/>
      <c r="E20" s="208"/>
    </row>
    <row r="21" spans="1:5" ht="20.100000000000001" customHeight="1">
      <c r="A21" s="225" t="s">
        <v>135</v>
      </c>
      <c r="B21" s="211">
        <f t="shared" si="0"/>
        <v>0</v>
      </c>
      <c r="C21" s="210">
        <v>0</v>
      </c>
      <c r="D21" s="209"/>
      <c r="E21" s="208"/>
    </row>
    <row r="22" spans="1:5" ht="20.100000000000001" customHeight="1">
      <c r="A22" s="225" t="s">
        <v>134</v>
      </c>
      <c r="B22" s="211">
        <f t="shared" si="0"/>
        <v>0</v>
      </c>
      <c r="C22" s="210">
        <v>0</v>
      </c>
      <c r="D22" s="209"/>
      <c r="E22" s="208"/>
    </row>
    <row r="23" spans="1:5" ht="20.100000000000001" customHeight="1">
      <c r="A23" s="225" t="s">
        <v>133</v>
      </c>
      <c r="B23" s="211">
        <f t="shared" si="0"/>
        <v>0</v>
      </c>
      <c r="C23" s="210">
        <v>0</v>
      </c>
      <c r="D23" s="209"/>
      <c r="E23" s="208"/>
    </row>
    <row r="24" spans="1:5" ht="20.100000000000001" customHeight="1">
      <c r="A24" s="225" t="s">
        <v>132</v>
      </c>
      <c r="B24" s="211">
        <f t="shared" si="0"/>
        <v>45337</v>
      </c>
      <c r="C24" s="210">
        <v>45337</v>
      </c>
      <c r="D24" s="209"/>
      <c r="E24" s="208"/>
    </row>
    <row r="25" spans="1:5" ht="20.100000000000001" customHeight="1">
      <c r="A25" s="225" t="s">
        <v>131</v>
      </c>
      <c r="B25" s="211">
        <f t="shared" si="0"/>
        <v>22182</v>
      </c>
      <c r="C25" s="210">
        <v>22182</v>
      </c>
      <c r="D25" s="209"/>
      <c r="E25" s="208"/>
    </row>
    <row r="26" spans="1:5" ht="20.100000000000001" customHeight="1">
      <c r="A26" s="225" t="s">
        <v>130</v>
      </c>
      <c r="B26" s="211">
        <f t="shared" si="0"/>
        <v>0</v>
      </c>
      <c r="C26" s="210">
        <v>0</v>
      </c>
      <c r="D26" s="209"/>
      <c r="E26" s="208"/>
    </row>
    <row r="27" spans="1:5" ht="20.100000000000001" customHeight="1">
      <c r="A27" s="216" t="s">
        <v>129</v>
      </c>
      <c r="B27" s="211">
        <f t="shared" si="0"/>
        <v>3327460</v>
      </c>
      <c r="C27" s="224">
        <f>SUM(C11,C12,C13,C16)</f>
        <v>3327460</v>
      </c>
      <c r="D27" s="223">
        <f>SUM(D11,D12,D13,D16)</f>
        <v>0</v>
      </c>
      <c r="E27" s="222">
        <f>SUM(E11,E12,E13,E16)</f>
        <v>0</v>
      </c>
    </row>
    <row r="28" spans="1:5" ht="20.100000000000001" customHeight="1">
      <c r="A28" s="216" t="s">
        <v>128</v>
      </c>
      <c r="B28" s="211">
        <f t="shared" si="0"/>
        <v>0</v>
      </c>
      <c r="C28" s="224">
        <v>0</v>
      </c>
      <c r="D28" s="223"/>
      <c r="E28" s="222"/>
    </row>
    <row r="29" spans="1:5" ht="20.100000000000001" customHeight="1" thickBot="1">
      <c r="A29" s="221" t="s">
        <v>81</v>
      </c>
      <c r="B29" s="220">
        <f t="shared" si="0"/>
        <v>0</v>
      </c>
      <c r="C29" s="219">
        <v>0</v>
      </c>
      <c r="D29" s="218"/>
      <c r="E29" s="217"/>
    </row>
    <row r="30" spans="1:5" ht="20.100000000000001" customHeight="1">
      <c r="A30" s="216" t="s">
        <v>127</v>
      </c>
      <c r="B30" s="211">
        <f t="shared" si="0"/>
        <v>3327460</v>
      </c>
      <c r="C30" s="215">
        <f>C27+C28+C29</f>
        <v>3327460</v>
      </c>
      <c r="D30" s="214">
        <f>D27+D28+D29</f>
        <v>0</v>
      </c>
      <c r="E30" s="213">
        <f>E27+E28+E29</f>
        <v>0</v>
      </c>
    </row>
    <row r="31" spans="1:5" ht="20.100000000000001" customHeight="1" thickBot="1">
      <c r="A31" s="212" t="s">
        <v>126</v>
      </c>
      <c r="B31" s="211">
        <f t="shared" si="0"/>
        <v>0</v>
      </c>
      <c r="C31" s="210">
        <v>0</v>
      </c>
      <c r="D31" s="209"/>
      <c r="E31" s="208"/>
    </row>
    <row r="32" spans="1:5" ht="20.100000000000001" customHeight="1" thickBot="1">
      <c r="A32" s="207" t="s">
        <v>125</v>
      </c>
      <c r="B32" s="206">
        <f t="shared" si="0"/>
        <v>187540</v>
      </c>
      <c r="C32" s="205">
        <f>C10-C30+C31</f>
        <v>187540</v>
      </c>
      <c r="D32" s="204">
        <f>D10-D30+D31</f>
        <v>0</v>
      </c>
      <c r="E32" s="203">
        <f>E10-E30+E31</f>
        <v>0</v>
      </c>
    </row>
    <row r="33" spans="1:7" s="202" customFormat="1" ht="24" customHeight="1">
      <c r="A33" s="309" t="s">
        <v>205</v>
      </c>
      <c r="B33" s="309"/>
      <c r="C33" s="309"/>
      <c r="D33" s="309"/>
      <c r="E33" s="309"/>
      <c r="F33" s="243"/>
      <c r="G33" s="243"/>
    </row>
  </sheetData>
  <mergeCells count="5">
    <mergeCell ref="A8:A9"/>
    <mergeCell ref="B8:B9"/>
    <mergeCell ref="B4:M4"/>
    <mergeCell ref="B5:M5"/>
    <mergeCell ref="A33:E33"/>
  </mergeCells>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0"/>
  <sheetViews>
    <sheetView view="pageBreakPreview" zoomScale="110" zoomScaleNormal="100" zoomScaleSheetLayoutView="110" workbookViewId="0">
      <selection activeCell="L26" sqref="L26"/>
    </sheetView>
  </sheetViews>
  <sheetFormatPr defaultRowHeight="13.5"/>
  <cols>
    <col min="1" max="1" width="30.625" bestFit="1" customWidth="1"/>
    <col min="2" max="12" width="10.375" customWidth="1"/>
    <col min="13" max="13" width="5" customWidth="1"/>
  </cols>
  <sheetData>
    <row r="1" spans="1:13">
      <c r="A1" t="s">
        <v>114</v>
      </c>
    </row>
    <row r="2" spans="1:13">
      <c r="A2" s="18" t="s">
        <v>91</v>
      </c>
      <c r="B2" s="12"/>
      <c r="C2" s="11"/>
      <c r="D2" s="11"/>
      <c r="E2" s="11"/>
      <c r="F2" s="7"/>
      <c r="G2" s="7"/>
      <c r="H2" s="7"/>
      <c r="I2" s="7"/>
      <c r="J2" s="7"/>
      <c r="K2" s="7"/>
      <c r="L2" s="7"/>
      <c r="M2" s="7"/>
    </row>
    <row r="3" spans="1:13">
      <c r="A3" s="12"/>
      <c r="B3" s="12"/>
      <c r="C3" s="11"/>
      <c r="D3" s="11"/>
      <c r="E3" s="11"/>
      <c r="F3" s="7"/>
      <c r="G3" s="7"/>
      <c r="H3" s="7"/>
      <c r="I3" s="7"/>
      <c r="J3" s="7"/>
      <c r="K3" s="7"/>
      <c r="L3" s="7"/>
      <c r="M3" s="7"/>
    </row>
    <row r="4" spans="1:13">
      <c r="A4" s="10" t="s">
        <v>57</v>
      </c>
      <c r="B4" s="302" t="s">
        <v>58</v>
      </c>
      <c r="C4" s="302"/>
      <c r="D4" s="302"/>
      <c r="E4" s="302"/>
      <c r="F4" s="302"/>
      <c r="G4" s="302"/>
      <c r="H4" s="302"/>
      <c r="I4" s="302"/>
      <c r="J4" s="302"/>
      <c r="K4" s="302"/>
      <c r="L4" s="302"/>
      <c r="M4" s="302"/>
    </row>
    <row r="5" spans="1:13">
      <c r="A5" s="13" t="s">
        <v>59</v>
      </c>
      <c r="B5" s="303" t="s">
        <v>60</v>
      </c>
      <c r="C5" s="303"/>
      <c r="D5" s="303"/>
      <c r="E5" s="303"/>
      <c r="F5" s="303"/>
      <c r="G5" s="303"/>
      <c r="H5" s="303"/>
      <c r="I5" s="303"/>
      <c r="J5" s="303"/>
      <c r="K5" s="303"/>
      <c r="L5" s="303"/>
      <c r="M5" s="303"/>
    </row>
    <row r="6" spans="1:13">
      <c r="A6" s="13" t="s">
        <v>61</v>
      </c>
      <c r="B6" s="23" t="s">
        <v>93</v>
      </c>
      <c r="C6" s="23" t="s">
        <v>94</v>
      </c>
      <c r="D6" s="23" t="s">
        <v>209</v>
      </c>
      <c r="E6" s="11"/>
      <c r="F6" s="7"/>
      <c r="G6" s="7"/>
      <c r="H6" s="7"/>
      <c r="I6" s="7"/>
      <c r="J6" s="7"/>
      <c r="K6" s="7"/>
      <c r="L6" s="7"/>
      <c r="M6" s="7"/>
    </row>
    <row r="7" spans="1:13" ht="14.25" thickBot="1">
      <c r="A7" s="7"/>
      <c r="B7" s="7"/>
      <c r="C7" s="7"/>
      <c r="D7" s="7"/>
      <c r="E7" s="7"/>
      <c r="F7" s="7"/>
      <c r="G7" s="7"/>
      <c r="H7" s="7"/>
      <c r="I7" s="7"/>
      <c r="J7" s="7"/>
      <c r="K7" s="7"/>
      <c r="L7" s="7"/>
      <c r="M7" s="7"/>
    </row>
    <row r="8" spans="1:13" s="30" customFormat="1" ht="15.6" customHeight="1">
      <c r="A8" s="41" t="s">
        <v>89</v>
      </c>
      <c r="B8" s="26" t="s">
        <v>62</v>
      </c>
      <c r="C8" s="26" t="s">
        <v>63</v>
      </c>
      <c r="D8" s="26" t="s">
        <v>62</v>
      </c>
      <c r="E8" s="26" t="s">
        <v>63</v>
      </c>
      <c r="F8" s="26" t="s">
        <v>62</v>
      </c>
      <c r="G8" s="26" t="s">
        <v>63</v>
      </c>
      <c r="H8" s="26"/>
      <c r="I8" s="26"/>
      <c r="J8" s="26"/>
      <c r="K8" s="177"/>
      <c r="L8" s="195" t="s">
        <v>64</v>
      </c>
      <c r="M8" s="192" t="s">
        <v>65</v>
      </c>
    </row>
    <row r="9" spans="1:13" s="44" customFormat="1" ht="15.6" customHeight="1">
      <c r="A9" s="46" t="s">
        <v>67</v>
      </c>
      <c r="B9" s="15">
        <v>2000000</v>
      </c>
      <c r="C9" s="15">
        <v>1500000</v>
      </c>
      <c r="D9" s="15">
        <v>1000000</v>
      </c>
      <c r="E9" s="15">
        <v>1000000</v>
      </c>
      <c r="F9" s="15">
        <v>1000000</v>
      </c>
      <c r="G9" s="15">
        <v>2000000</v>
      </c>
      <c r="H9" s="15"/>
      <c r="I9" s="15"/>
      <c r="J9" s="15"/>
      <c r="K9" s="179"/>
      <c r="L9" s="196">
        <f>SUM(B9:K9)</f>
        <v>8500000</v>
      </c>
      <c r="M9" s="193"/>
    </row>
    <row r="10" spans="1:13" s="44" customFormat="1" ht="15.6" customHeight="1">
      <c r="A10" s="17" t="s">
        <v>68</v>
      </c>
      <c r="B10" s="15">
        <v>300000</v>
      </c>
      <c r="C10" s="15">
        <v>300000</v>
      </c>
      <c r="D10" s="15"/>
      <c r="E10" s="15"/>
      <c r="F10" s="15"/>
      <c r="G10" s="15"/>
      <c r="H10" s="15"/>
      <c r="I10" s="15"/>
      <c r="J10" s="15"/>
      <c r="K10" s="179"/>
      <c r="L10" s="196">
        <f>SUM(B10:K10)</f>
        <v>600000</v>
      </c>
      <c r="M10" s="193"/>
    </row>
    <row r="11" spans="1:13" s="30" customFormat="1" ht="15.6" customHeight="1">
      <c r="A11" s="35" t="s">
        <v>69</v>
      </c>
      <c r="B11" s="28">
        <v>100000</v>
      </c>
      <c r="C11" s="28">
        <v>200000</v>
      </c>
      <c r="D11" s="28">
        <v>500000</v>
      </c>
      <c r="E11" s="28">
        <v>100000</v>
      </c>
      <c r="F11" s="28">
        <v>400000</v>
      </c>
      <c r="G11" s="28">
        <v>100000</v>
      </c>
      <c r="H11" s="28"/>
      <c r="I11" s="28"/>
      <c r="J11" s="28"/>
      <c r="K11" s="180"/>
      <c r="L11" s="197">
        <f>SUM(B11:K11)</f>
        <v>1400000</v>
      </c>
      <c r="M11" s="194"/>
    </row>
    <row r="12" spans="1:13" s="30" customFormat="1" ht="15.6" customHeight="1">
      <c r="A12" s="35" t="s">
        <v>70</v>
      </c>
      <c r="B12" s="28"/>
      <c r="C12" s="28"/>
      <c r="D12" s="28"/>
      <c r="E12" s="28"/>
      <c r="F12" s="28"/>
      <c r="G12" s="28"/>
      <c r="H12" s="28"/>
      <c r="I12" s="28"/>
      <c r="J12" s="28"/>
      <c r="K12" s="180"/>
      <c r="L12" s="197">
        <f>SUM(B12:K12)</f>
        <v>0</v>
      </c>
      <c r="M12" s="194"/>
    </row>
    <row r="13" spans="1:13" s="30" customFormat="1" ht="15.6" customHeight="1">
      <c r="A13" s="46" t="s">
        <v>71</v>
      </c>
      <c r="B13" s="15">
        <f t="shared" ref="B13:K13" si="0">SUM(B11:B12)</f>
        <v>100000</v>
      </c>
      <c r="C13" s="15">
        <f t="shared" si="0"/>
        <v>200000</v>
      </c>
      <c r="D13" s="15">
        <f t="shared" si="0"/>
        <v>500000</v>
      </c>
      <c r="E13" s="15">
        <f t="shared" si="0"/>
        <v>100000</v>
      </c>
      <c r="F13" s="15">
        <f t="shared" si="0"/>
        <v>400000</v>
      </c>
      <c r="G13" s="15">
        <f t="shared" si="0"/>
        <v>100000</v>
      </c>
      <c r="H13" s="15">
        <f t="shared" si="0"/>
        <v>0</v>
      </c>
      <c r="I13" s="15">
        <f t="shared" si="0"/>
        <v>0</v>
      </c>
      <c r="J13" s="15">
        <f t="shared" si="0"/>
        <v>0</v>
      </c>
      <c r="K13" s="179">
        <f t="shared" si="0"/>
        <v>0</v>
      </c>
      <c r="L13" s="196">
        <f>SUM(B13:K13)</f>
        <v>1400000</v>
      </c>
      <c r="M13" s="193"/>
    </row>
    <row r="14" spans="1:13" s="30" customFormat="1" ht="15.6" customHeight="1">
      <c r="A14" s="35" t="s">
        <v>72</v>
      </c>
      <c r="B14" s="28">
        <v>2000000</v>
      </c>
      <c r="C14" s="28">
        <v>0</v>
      </c>
      <c r="D14" s="28">
        <v>1000000</v>
      </c>
      <c r="E14" s="28"/>
      <c r="F14" s="28">
        <v>1030000</v>
      </c>
      <c r="G14" s="28"/>
      <c r="H14" s="28"/>
      <c r="I14" s="28"/>
      <c r="J14" s="28"/>
      <c r="K14" s="180"/>
      <c r="L14" s="197">
        <f t="shared" ref="L14:L22" si="1">SUM(B14:K14)</f>
        <v>4030000</v>
      </c>
      <c r="M14" s="194"/>
    </row>
    <row r="15" spans="1:13" s="30" customFormat="1" ht="15.6" customHeight="1">
      <c r="A15" s="35" t="s">
        <v>74</v>
      </c>
      <c r="B15" s="28">
        <v>20000</v>
      </c>
      <c r="C15" s="28">
        <v>20000</v>
      </c>
      <c r="D15" s="28"/>
      <c r="E15" s="28"/>
      <c r="F15" s="28"/>
      <c r="G15" s="28"/>
      <c r="H15" s="28"/>
      <c r="I15" s="28"/>
      <c r="J15" s="28"/>
      <c r="K15" s="180"/>
      <c r="L15" s="197">
        <f t="shared" si="1"/>
        <v>40000</v>
      </c>
      <c r="M15" s="194"/>
    </row>
    <row r="16" spans="1:13" s="30" customFormat="1" ht="15.6" customHeight="1">
      <c r="A16" s="35" t="s">
        <v>73</v>
      </c>
      <c r="B16" s="28">
        <v>30000</v>
      </c>
      <c r="C16" s="31"/>
      <c r="D16" s="31"/>
      <c r="E16" s="31"/>
      <c r="F16" s="39"/>
      <c r="G16" s="19"/>
      <c r="H16" s="19"/>
      <c r="I16" s="19"/>
      <c r="J16" s="42"/>
      <c r="K16" s="191"/>
      <c r="L16" s="197">
        <f t="shared" si="1"/>
        <v>30000</v>
      </c>
      <c r="M16" s="194"/>
    </row>
    <row r="17" spans="1:13" s="30" customFormat="1" ht="15.6" customHeight="1">
      <c r="A17" s="35" t="s">
        <v>75</v>
      </c>
      <c r="B17" s="28">
        <v>40000</v>
      </c>
      <c r="C17" s="31"/>
      <c r="D17" s="31"/>
      <c r="E17" s="31"/>
      <c r="F17" s="39"/>
      <c r="G17" s="19"/>
      <c r="H17" s="19"/>
      <c r="I17" s="19"/>
      <c r="J17" s="42"/>
      <c r="K17" s="191"/>
      <c r="L17" s="197">
        <f t="shared" si="1"/>
        <v>40000</v>
      </c>
      <c r="M17" s="194"/>
    </row>
    <row r="18" spans="1:13" s="30" customFormat="1" ht="15.6" customHeight="1">
      <c r="A18" s="35" t="s">
        <v>76</v>
      </c>
      <c r="B18" s="28">
        <v>50000</v>
      </c>
      <c r="C18" s="31">
        <v>10000</v>
      </c>
      <c r="D18" s="31"/>
      <c r="E18" s="31"/>
      <c r="F18" s="39"/>
      <c r="G18" s="19"/>
      <c r="H18" s="19"/>
      <c r="I18" s="19"/>
      <c r="J18" s="42"/>
      <c r="K18" s="191"/>
      <c r="L18" s="197">
        <f t="shared" si="1"/>
        <v>60000</v>
      </c>
      <c r="M18" s="194"/>
    </row>
    <row r="19" spans="1:13" s="30" customFormat="1" ht="15.6" customHeight="1">
      <c r="A19" s="35" t="s">
        <v>77</v>
      </c>
      <c r="B19" s="28">
        <v>60000</v>
      </c>
      <c r="C19" s="31"/>
      <c r="D19" s="31"/>
      <c r="E19" s="31"/>
      <c r="F19" s="39"/>
      <c r="G19" s="19"/>
      <c r="H19" s="19"/>
      <c r="I19" s="19"/>
      <c r="J19" s="42"/>
      <c r="K19" s="191"/>
      <c r="L19" s="197">
        <f t="shared" si="1"/>
        <v>60000</v>
      </c>
      <c r="M19" s="194"/>
    </row>
    <row r="20" spans="1:13" s="30" customFormat="1" ht="15.6" customHeight="1">
      <c r="A20" s="35" t="s">
        <v>78</v>
      </c>
      <c r="B20" s="28">
        <v>70000</v>
      </c>
      <c r="C20" s="31"/>
      <c r="D20" s="31"/>
      <c r="E20" s="31"/>
      <c r="F20" s="39"/>
      <c r="G20" s="19"/>
      <c r="H20" s="19"/>
      <c r="I20" s="19"/>
      <c r="J20" s="42"/>
      <c r="K20" s="191"/>
      <c r="L20" s="197">
        <f t="shared" si="1"/>
        <v>70000</v>
      </c>
      <c r="M20" s="194"/>
    </row>
    <row r="21" spans="1:13" s="30" customFormat="1" ht="15.6" customHeight="1">
      <c r="A21" s="35" t="s">
        <v>79</v>
      </c>
      <c r="B21" s="28">
        <v>80000</v>
      </c>
      <c r="C21" s="31"/>
      <c r="D21" s="31"/>
      <c r="E21" s="31"/>
      <c r="F21" s="39"/>
      <c r="G21" s="19"/>
      <c r="H21" s="19"/>
      <c r="I21" s="19"/>
      <c r="J21" s="42"/>
      <c r="K21" s="191"/>
      <c r="L21" s="197">
        <f t="shared" si="1"/>
        <v>80000</v>
      </c>
      <c r="M21" s="194"/>
    </row>
    <row r="22" spans="1:13" s="30" customFormat="1" ht="15.6" customHeight="1">
      <c r="A22" s="35" t="s">
        <v>80</v>
      </c>
      <c r="B22" s="28">
        <v>90000</v>
      </c>
      <c r="C22" s="31"/>
      <c r="D22" s="31"/>
      <c r="E22" s="31"/>
      <c r="F22" s="39"/>
      <c r="G22" s="19"/>
      <c r="H22" s="19"/>
      <c r="I22" s="19"/>
      <c r="J22" s="42"/>
      <c r="K22" s="191"/>
      <c r="L22" s="197">
        <f t="shared" si="1"/>
        <v>90000</v>
      </c>
      <c r="M22" s="194"/>
    </row>
    <row r="23" spans="1:13" s="44" customFormat="1" ht="15.6" customHeight="1" thickBot="1">
      <c r="A23" s="46" t="s">
        <v>90</v>
      </c>
      <c r="B23" s="15">
        <f t="shared" ref="B23:K23" si="2">SUM(B14:B22)</f>
        <v>2440000</v>
      </c>
      <c r="C23" s="15">
        <f t="shared" si="2"/>
        <v>30000</v>
      </c>
      <c r="D23" s="15">
        <f t="shared" si="2"/>
        <v>1000000</v>
      </c>
      <c r="E23" s="15">
        <f t="shared" si="2"/>
        <v>0</v>
      </c>
      <c r="F23" s="15">
        <f t="shared" si="2"/>
        <v>1030000</v>
      </c>
      <c r="G23" s="15">
        <f t="shared" si="2"/>
        <v>0</v>
      </c>
      <c r="H23" s="15">
        <f t="shared" si="2"/>
        <v>0</v>
      </c>
      <c r="I23" s="15">
        <f t="shared" si="2"/>
        <v>0</v>
      </c>
      <c r="J23" s="15">
        <f t="shared" si="2"/>
        <v>0</v>
      </c>
      <c r="K23" s="179">
        <f t="shared" si="2"/>
        <v>0</v>
      </c>
      <c r="L23" s="198">
        <f>SUM(B23:K23)</f>
        <v>4500000</v>
      </c>
      <c r="M23" s="193"/>
    </row>
    <row r="24" spans="1:13" s="44" customFormat="1" ht="15.6" customHeight="1" thickBot="1">
      <c r="A24" s="37" t="s">
        <v>87</v>
      </c>
      <c r="B24" s="43">
        <f t="shared" ref="B24:K24" si="3">SUM(B23,B13,B9,B10)</f>
        <v>4840000</v>
      </c>
      <c r="C24" s="43">
        <f t="shared" si="3"/>
        <v>2030000</v>
      </c>
      <c r="D24" s="43">
        <f t="shared" si="3"/>
        <v>2500000</v>
      </c>
      <c r="E24" s="43">
        <f t="shared" si="3"/>
        <v>1100000</v>
      </c>
      <c r="F24" s="43">
        <f t="shared" si="3"/>
        <v>2430000</v>
      </c>
      <c r="G24" s="43">
        <f t="shared" si="3"/>
        <v>2100000</v>
      </c>
      <c r="H24" s="43">
        <f t="shared" si="3"/>
        <v>0</v>
      </c>
      <c r="I24" s="43">
        <f t="shared" si="3"/>
        <v>0</v>
      </c>
      <c r="J24" s="43">
        <f t="shared" si="3"/>
        <v>0</v>
      </c>
      <c r="K24" s="49">
        <f t="shared" si="3"/>
        <v>0</v>
      </c>
      <c r="L24" s="55">
        <f>SUM(B24:K24)</f>
        <v>15000000</v>
      </c>
      <c r="M24" s="50"/>
    </row>
    <row r="25" spans="1:13" s="30" customFormat="1" ht="27">
      <c r="A25" s="146" t="s">
        <v>100</v>
      </c>
      <c r="B25" s="310" t="s">
        <v>200</v>
      </c>
      <c r="C25" s="311"/>
      <c r="D25" s="311"/>
      <c r="E25" s="311"/>
      <c r="F25" s="311"/>
      <c r="G25" s="311"/>
      <c r="H25" s="311"/>
      <c r="I25" s="311"/>
      <c r="J25" s="311"/>
      <c r="K25" s="311"/>
      <c r="L25" s="54">
        <f>ROUNDUP((L26+L28)/2,0)</f>
        <v>13568730</v>
      </c>
      <c r="M25" s="51"/>
    </row>
    <row r="26" spans="1:13" s="30" customFormat="1" ht="15.6" customHeight="1">
      <c r="A26" s="45" t="s">
        <v>92</v>
      </c>
      <c r="B26" s="312" t="s">
        <v>88</v>
      </c>
      <c r="C26" s="311"/>
      <c r="D26" s="311"/>
      <c r="E26" s="311"/>
      <c r="F26" s="311"/>
      <c r="G26" s="311"/>
      <c r="H26" s="311"/>
      <c r="I26" s="311"/>
      <c r="J26" s="311"/>
      <c r="K26" s="311"/>
      <c r="L26" s="52">
        <f>+'添付 委託費集計'!L27-'添付 委託費集計'!L28</f>
        <v>23810000</v>
      </c>
      <c r="M26" s="51"/>
    </row>
    <row r="27" spans="1:13" s="30" customFormat="1" ht="15.6" customHeight="1">
      <c r="A27" s="45" t="s">
        <v>121</v>
      </c>
      <c r="B27" s="310" t="s">
        <v>124</v>
      </c>
      <c r="C27" s="313"/>
      <c r="D27" s="313"/>
      <c r="E27" s="313"/>
      <c r="F27" s="313"/>
      <c r="G27" s="313"/>
      <c r="H27" s="313"/>
      <c r="I27" s="313"/>
      <c r="J27" s="313"/>
      <c r="K27" s="314"/>
      <c r="L27" s="200">
        <v>500000</v>
      </c>
      <c r="M27" s="51"/>
    </row>
    <row r="28" spans="1:13" s="30" customFormat="1" ht="15.6" customHeight="1">
      <c r="A28" s="45" t="s">
        <v>198</v>
      </c>
      <c r="B28" s="310" t="s">
        <v>199</v>
      </c>
      <c r="C28" s="313"/>
      <c r="D28" s="313"/>
      <c r="E28" s="313"/>
      <c r="F28" s="313"/>
      <c r="G28" s="313"/>
      <c r="H28" s="313"/>
      <c r="I28" s="313"/>
      <c r="J28" s="313"/>
      <c r="K28" s="314"/>
      <c r="L28" s="200">
        <v>3327460</v>
      </c>
      <c r="M28" s="51"/>
    </row>
    <row r="29" spans="1:13" s="30" customFormat="1" ht="15.6" customHeight="1" thickBot="1">
      <c r="A29" s="45" t="s">
        <v>122</v>
      </c>
      <c r="B29" s="310" t="s">
        <v>123</v>
      </c>
      <c r="C29" s="311"/>
      <c r="D29" s="311"/>
      <c r="E29" s="311"/>
      <c r="F29" s="311"/>
      <c r="G29" s="311"/>
      <c r="H29" s="311"/>
      <c r="I29" s="311"/>
      <c r="J29" s="311"/>
      <c r="K29" s="311"/>
      <c r="L29" s="53">
        <f>+L24+L27-L25</f>
        <v>1931270</v>
      </c>
      <c r="M29" s="51"/>
    </row>
    <row r="30" spans="1:13">
      <c r="A30" s="7"/>
      <c r="B30" s="7"/>
      <c r="C30" s="7"/>
      <c r="D30" s="7"/>
      <c r="E30" s="7"/>
      <c r="F30" s="7"/>
      <c r="G30" s="7"/>
      <c r="H30" s="7"/>
      <c r="I30" s="7"/>
      <c r="J30" s="7"/>
      <c r="K30" s="7"/>
      <c r="L30" s="7"/>
      <c r="M30" s="7"/>
    </row>
  </sheetData>
  <mergeCells count="7">
    <mergeCell ref="B25:K25"/>
    <mergeCell ref="B26:K26"/>
    <mergeCell ref="B29:K29"/>
    <mergeCell ref="B4:M4"/>
    <mergeCell ref="B5:M5"/>
    <mergeCell ref="B27:K27"/>
    <mergeCell ref="B28:K28"/>
  </mergeCells>
  <phoneticPr fontId="2"/>
  <pageMargins left="0.70866141732283472" right="0.70866141732283472" top="0.74803149606299213" bottom="0.74803149606299213" header="0.31496062992125984" footer="0.31496062992125984"/>
  <pageSetup paperSize="9" scale="89"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03"/>
  <sheetViews>
    <sheetView showZeros="0" tabSelected="1" showWhiteSpace="0" view="pageBreakPreview" topLeftCell="O4" zoomScale="90" zoomScaleNormal="100" zoomScaleSheetLayoutView="90" workbookViewId="0">
      <selection activeCell="AJ39" sqref="AJ39:AK39"/>
    </sheetView>
  </sheetViews>
  <sheetFormatPr defaultColWidth="9" defaultRowHeight="15" customHeight="1"/>
  <cols>
    <col min="1" max="1" width="1.625" style="1" customWidth="1"/>
    <col min="2" max="10" width="8.875" style="1" customWidth="1"/>
    <col min="11" max="11" width="4.25" style="1" customWidth="1"/>
    <col min="12" max="12" width="1.5" style="1" customWidth="1"/>
    <col min="13" max="13" width="1.875" style="63" customWidth="1"/>
    <col min="14" max="14" width="1.5" style="63" customWidth="1"/>
    <col min="15" max="15" width="15.125" style="63" customWidth="1"/>
    <col min="16" max="16" width="12.875" style="63" customWidth="1"/>
    <col min="17" max="17" width="13.25" style="63" customWidth="1"/>
    <col min="18" max="19" width="8" style="63" customWidth="1"/>
    <col min="20" max="20" width="33.375" style="63" customWidth="1"/>
    <col min="21" max="21" width="1.625" style="63" customWidth="1"/>
    <col min="22" max="22" width="1.875" style="63" customWidth="1"/>
    <col min="23" max="23" width="1.5" style="63" customWidth="1"/>
    <col min="24" max="24" width="15.125" style="63" customWidth="1"/>
    <col min="25" max="25" width="12.875" style="63" customWidth="1"/>
    <col min="26" max="26" width="13.25" style="63" customWidth="1"/>
    <col min="27" max="28" width="8" style="63" customWidth="1"/>
    <col min="29" max="29" width="33.375" style="63" customWidth="1"/>
    <col min="30" max="32" width="1.625" style="63" customWidth="1"/>
    <col min="33" max="33" width="15.625" style="63" customWidth="1"/>
    <col min="34" max="35" width="12.625" style="63" customWidth="1"/>
    <col min="36" max="37" width="8" style="63" customWidth="1"/>
    <col min="38" max="38" width="29.875" style="63" customWidth="1"/>
    <col min="39" max="39" width="2.375" style="63" customWidth="1"/>
    <col min="40" max="41" width="1.625" style="63" customWidth="1"/>
    <col min="42" max="43" width="20.625" style="63" customWidth="1"/>
    <col min="44" max="44" width="5.125" style="63" customWidth="1"/>
    <col min="45" max="46" width="9.625" style="63" customWidth="1"/>
    <col min="47" max="47" width="14.625" style="63" customWidth="1"/>
    <col min="48" max="48" width="5.625" style="63" customWidth="1"/>
    <col min="49" max="49" width="2" style="63" customWidth="1"/>
    <col min="50" max="50" width="1.5" style="63" customWidth="1"/>
    <col min="51" max="51" width="1.625" style="63" customWidth="1"/>
    <col min="52" max="52" width="18.125" style="63" customWidth="1"/>
    <col min="53" max="53" width="11.25" style="63" customWidth="1"/>
    <col min="54" max="54" width="13.625" style="63" customWidth="1"/>
    <col min="55" max="55" width="9.125" style="63" customWidth="1"/>
    <col min="56" max="56" width="14.875" style="63" customWidth="1"/>
    <col min="57" max="57" width="9.625" style="63" customWidth="1"/>
    <col min="58" max="58" width="10.625" style="63" customWidth="1"/>
    <col min="59" max="59" width="2" style="63" customWidth="1"/>
    <col min="60" max="60" width="1.875" style="63" customWidth="1"/>
    <col min="61" max="16384" width="9" style="63"/>
  </cols>
  <sheetData>
    <row r="1" spans="1:58" ht="15.95" customHeight="1">
      <c r="A1" s="8"/>
      <c r="F1" s="261"/>
      <c r="G1" s="261"/>
      <c r="H1" s="261"/>
      <c r="I1" s="261"/>
      <c r="J1" s="261"/>
      <c r="K1" s="247"/>
      <c r="L1" s="247"/>
      <c r="M1" s="90"/>
      <c r="N1" s="257" t="s">
        <v>96</v>
      </c>
      <c r="O1" s="257"/>
      <c r="P1" s="257"/>
      <c r="Q1" s="75"/>
      <c r="R1" s="75"/>
      <c r="S1" s="75"/>
      <c r="T1" s="75"/>
      <c r="U1" s="75"/>
      <c r="V1" s="168"/>
      <c r="W1" s="257"/>
      <c r="X1" s="257"/>
      <c r="Y1" s="257"/>
      <c r="Z1" s="75"/>
      <c r="AA1" s="75"/>
      <c r="AB1" s="75"/>
      <c r="AC1" s="75"/>
      <c r="AD1" s="75"/>
      <c r="AF1" s="262"/>
      <c r="AG1" s="262"/>
      <c r="AO1" s="254" t="s">
        <v>105</v>
      </c>
      <c r="AP1" s="254"/>
      <c r="AY1" s="1" t="s">
        <v>106</v>
      </c>
    </row>
    <row r="2" spans="1:58" ht="15.95" customHeight="1">
      <c r="A2" s="1" t="s">
        <v>51</v>
      </c>
      <c r="F2" s="247"/>
      <c r="G2" s="256" t="s">
        <v>56</v>
      </c>
      <c r="H2" s="256"/>
      <c r="I2" s="256"/>
      <c r="J2" s="256"/>
      <c r="K2" s="246"/>
      <c r="L2" s="246"/>
      <c r="M2" s="145"/>
      <c r="N2" s="257" t="s">
        <v>204</v>
      </c>
      <c r="O2" s="258"/>
      <c r="P2" s="258"/>
      <c r="Q2" s="77"/>
      <c r="R2" s="77"/>
      <c r="S2" s="77"/>
      <c r="T2" s="77"/>
      <c r="U2" s="77"/>
      <c r="V2" s="145"/>
      <c r="W2" s="257" t="s">
        <v>206</v>
      </c>
      <c r="X2" s="257"/>
      <c r="Y2" s="257"/>
      <c r="Z2" s="77"/>
      <c r="AA2" s="77"/>
      <c r="AB2" s="77"/>
      <c r="AC2" s="77"/>
      <c r="AD2" s="77"/>
      <c r="AF2" s="254" t="s">
        <v>201</v>
      </c>
      <c r="AG2" s="254"/>
      <c r="AO2" s="262" t="s">
        <v>98</v>
      </c>
      <c r="AP2" s="262"/>
      <c r="AY2" s="262" t="s">
        <v>115</v>
      </c>
      <c r="AZ2" s="262"/>
    </row>
    <row r="3" spans="1:58" ht="15.95" customHeight="1">
      <c r="O3" s="1" t="s">
        <v>52</v>
      </c>
      <c r="P3" s="1"/>
      <c r="Q3" s="1"/>
      <c r="R3" s="1"/>
      <c r="S3" s="1"/>
      <c r="T3" s="1"/>
      <c r="U3" s="1"/>
      <c r="X3" s="1" t="s">
        <v>52</v>
      </c>
      <c r="Y3" s="1"/>
      <c r="Z3" s="1"/>
      <c r="AA3" s="1"/>
      <c r="AB3" s="1"/>
      <c r="AC3" s="1"/>
      <c r="AD3" s="1"/>
      <c r="AE3" s="1"/>
      <c r="AG3" s="1" t="s">
        <v>52</v>
      </c>
      <c r="AP3" s="263" t="s">
        <v>28</v>
      </c>
      <c r="AQ3" s="263" t="s">
        <v>11</v>
      </c>
      <c r="AR3" s="263" t="s">
        <v>3</v>
      </c>
      <c r="AS3" s="259" t="s">
        <v>0</v>
      </c>
      <c r="AT3" s="265"/>
      <c r="AU3" s="263" t="s">
        <v>14</v>
      </c>
      <c r="AV3" s="263" t="s">
        <v>10</v>
      </c>
      <c r="AZ3" s="266" t="s">
        <v>37</v>
      </c>
      <c r="BA3" s="283"/>
      <c r="BB3" s="263" t="s">
        <v>39</v>
      </c>
      <c r="BC3" s="272" t="s">
        <v>40</v>
      </c>
      <c r="BD3" s="275" t="s">
        <v>41</v>
      </c>
      <c r="BE3" s="278" t="s">
        <v>42</v>
      </c>
      <c r="BF3" s="263" t="s">
        <v>43</v>
      </c>
    </row>
    <row r="4" spans="1:58" ht="15.95" customHeight="1">
      <c r="O4" s="78"/>
      <c r="P4" s="78"/>
      <c r="Q4" s="78"/>
      <c r="R4" s="259" t="s">
        <v>23</v>
      </c>
      <c r="S4" s="260"/>
      <c r="T4" s="78"/>
      <c r="X4" s="173"/>
      <c r="Y4" s="173"/>
      <c r="Z4" s="173"/>
      <c r="AA4" s="259" t="s">
        <v>165</v>
      </c>
      <c r="AB4" s="260"/>
      <c r="AC4" s="173"/>
      <c r="AG4" s="78"/>
      <c r="AH4" s="78"/>
      <c r="AI4" s="78"/>
      <c r="AJ4" s="259" t="s">
        <v>23</v>
      </c>
      <c r="AK4" s="260"/>
      <c r="AL4" s="78"/>
      <c r="AM4" s="79"/>
      <c r="AP4" s="264"/>
      <c r="AQ4" s="264"/>
      <c r="AR4" s="264"/>
      <c r="AS4" s="85" t="s">
        <v>12</v>
      </c>
      <c r="AT4" s="86" t="s">
        <v>13</v>
      </c>
      <c r="AU4" s="264"/>
      <c r="AV4" s="264"/>
      <c r="AZ4" s="267"/>
      <c r="BA4" s="284"/>
      <c r="BB4" s="270"/>
      <c r="BC4" s="273"/>
      <c r="BD4" s="276"/>
      <c r="BE4" s="279"/>
      <c r="BF4" s="270"/>
    </row>
    <row r="5" spans="1:58" ht="15.95" customHeight="1">
      <c r="F5" s="3" t="s">
        <v>24</v>
      </c>
      <c r="O5" s="83" t="s">
        <v>7</v>
      </c>
      <c r="P5" s="83" t="s">
        <v>33</v>
      </c>
      <c r="Q5" s="83" t="s">
        <v>34</v>
      </c>
      <c r="R5" s="78" t="s">
        <v>1</v>
      </c>
      <c r="S5" s="78" t="s">
        <v>2</v>
      </c>
      <c r="T5" s="83" t="s">
        <v>10</v>
      </c>
      <c r="X5" s="174" t="s">
        <v>167</v>
      </c>
      <c r="Y5" s="174" t="s">
        <v>168</v>
      </c>
      <c r="Z5" s="174" t="s">
        <v>169</v>
      </c>
      <c r="AA5" s="173" t="s">
        <v>1</v>
      </c>
      <c r="AB5" s="173" t="s">
        <v>2</v>
      </c>
      <c r="AC5" s="174" t="s">
        <v>164</v>
      </c>
      <c r="AG5" s="83" t="s">
        <v>7</v>
      </c>
      <c r="AH5" s="83" t="s">
        <v>33</v>
      </c>
      <c r="AI5" s="83" t="s">
        <v>34</v>
      </c>
      <c r="AJ5" s="78" t="s">
        <v>1</v>
      </c>
      <c r="AK5" s="78" t="s">
        <v>2</v>
      </c>
      <c r="AL5" s="83" t="s">
        <v>10</v>
      </c>
      <c r="AM5" s="79"/>
      <c r="AN5" s="87"/>
      <c r="AP5" s="91"/>
      <c r="AQ5" s="92"/>
      <c r="AR5" s="79"/>
      <c r="AS5" s="93" t="s">
        <v>4</v>
      </c>
      <c r="AT5" s="93" t="s">
        <v>4</v>
      </c>
      <c r="AU5" s="92"/>
      <c r="AV5" s="94"/>
      <c r="AZ5" s="268"/>
      <c r="BA5" s="263" t="s">
        <v>38</v>
      </c>
      <c r="BB5" s="270"/>
      <c r="BC5" s="273"/>
      <c r="BD5" s="276"/>
      <c r="BE5" s="279"/>
      <c r="BF5" s="270"/>
    </row>
    <row r="6" spans="1:58" ht="15.95" customHeight="1">
      <c r="O6" s="81"/>
      <c r="P6" s="66" t="s">
        <v>4</v>
      </c>
      <c r="Q6" s="66" t="s">
        <v>4</v>
      </c>
      <c r="R6" s="66" t="s">
        <v>4</v>
      </c>
      <c r="S6" s="66" t="s">
        <v>4</v>
      </c>
      <c r="T6" s="108"/>
      <c r="X6" s="81"/>
      <c r="Y6" s="66" t="s">
        <v>4</v>
      </c>
      <c r="Z6" s="66" t="s">
        <v>4</v>
      </c>
      <c r="AA6" s="66" t="s">
        <v>4</v>
      </c>
      <c r="AB6" s="66" t="s">
        <v>4</v>
      </c>
      <c r="AC6" s="108"/>
      <c r="AE6" s="87"/>
      <c r="AG6" s="81"/>
      <c r="AH6" s="66" t="s">
        <v>4</v>
      </c>
      <c r="AI6" s="66" t="s">
        <v>4</v>
      </c>
      <c r="AJ6" s="66" t="s">
        <v>4</v>
      </c>
      <c r="AK6" s="66" t="s">
        <v>4</v>
      </c>
      <c r="AL6" s="108"/>
      <c r="AM6" s="89"/>
      <c r="AP6" s="91"/>
      <c r="AQ6" s="92"/>
      <c r="AR6" s="79"/>
      <c r="AS6" s="97"/>
      <c r="AT6" s="97"/>
      <c r="AU6" s="92"/>
      <c r="AV6" s="94"/>
      <c r="AZ6" s="269"/>
      <c r="BA6" s="264"/>
      <c r="BB6" s="271"/>
      <c r="BC6" s="274"/>
      <c r="BD6" s="277"/>
      <c r="BE6" s="280"/>
      <c r="BF6" s="271"/>
    </row>
    <row r="7" spans="1:58" ht="15.95" customHeight="1">
      <c r="O7" s="143" t="s">
        <v>15</v>
      </c>
      <c r="P7" s="150">
        <v>23810000</v>
      </c>
      <c r="Q7" s="150">
        <v>23810000</v>
      </c>
      <c r="R7" s="142">
        <f>IF(Q7-P7=0,0,IF(Q7-P7&lt;0,(Q7-P7)*-1,0))</f>
        <v>0</v>
      </c>
      <c r="S7" s="57">
        <f>IF(Q7-P7=0,0,IF(Q7-P7&gt;0,(Q7-P7),0))</f>
        <v>0</v>
      </c>
      <c r="T7" s="94"/>
      <c r="X7" s="143" t="s">
        <v>171</v>
      </c>
      <c r="Y7" s="58">
        <v>3327460</v>
      </c>
      <c r="Z7" s="58">
        <v>3515000</v>
      </c>
      <c r="AA7" s="142">
        <f>IF(Z7-Y7=0,0,IF(Z7-Y7&lt;0,(Z7-Y7)*-1,0))</f>
        <v>0</v>
      </c>
      <c r="AB7" s="57">
        <f>IF(Z7-Y7=0,0,IF(Z7-Y7&gt;0,(Z7-Y7),0))</f>
        <v>187540</v>
      </c>
      <c r="AC7" s="94"/>
      <c r="AG7" s="95" t="s">
        <v>97</v>
      </c>
      <c r="AH7" s="147">
        <v>15000000</v>
      </c>
      <c r="AI7" s="147">
        <v>13000000</v>
      </c>
      <c r="AJ7" s="147">
        <f>IF(AI7-AH7=0,0,IF(AI7-AH7&lt;0,(AI7-AH7)*-1,0))</f>
        <v>2000000</v>
      </c>
      <c r="AK7" s="57">
        <f>IF(AI7-AH7=0,0,IF(AI7-AH7&gt;0,(AI7-AH7),0))</f>
        <v>0</v>
      </c>
      <c r="AL7" s="94"/>
      <c r="AM7" s="89"/>
      <c r="AP7" s="91"/>
      <c r="AQ7" s="92"/>
      <c r="AR7" s="79"/>
      <c r="AS7" s="91"/>
      <c r="AT7" s="92"/>
      <c r="AU7" s="92"/>
      <c r="AV7" s="94"/>
      <c r="AZ7" s="80"/>
      <c r="BA7" s="80"/>
      <c r="BB7" s="81"/>
      <c r="BC7" s="99"/>
      <c r="BD7" s="80"/>
      <c r="BE7" s="81"/>
      <c r="BF7" s="81"/>
    </row>
    <row r="8" spans="1:58" ht="15.95" customHeight="1">
      <c r="J8" s="4" t="s">
        <v>210</v>
      </c>
      <c r="K8" s="4"/>
      <c r="L8" s="4"/>
      <c r="M8" s="87"/>
      <c r="N8" s="87"/>
      <c r="O8" s="143"/>
      <c r="P8" s="150"/>
      <c r="Q8" s="150"/>
      <c r="R8" s="142"/>
      <c r="S8" s="57"/>
      <c r="T8" s="94"/>
      <c r="U8" s="87"/>
      <c r="V8" s="87"/>
      <c r="W8" s="87"/>
      <c r="X8" s="143"/>
      <c r="Y8" s="58"/>
      <c r="Z8" s="58">
        <v>0</v>
      </c>
      <c r="AA8" s="142">
        <f>IF(Z8-Y8=0,0,IF(Z8-Y8&lt;0,(Z8-Y8)*-1,0))</f>
        <v>0</v>
      </c>
      <c r="AB8" s="57">
        <f>IF(Z8-Y8=0,0,IF(Z8-Y8&gt;0,(Z8-Y8),0))</f>
        <v>0</v>
      </c>
      <c r="AC8" s="94"/>
      <c r="AD8" s="87"/>
      <c r="AG8" s="95"/>
      <c r="AH8" s="147"/>
      <c r="AI8" s="147"/>
      <c r="AJ8" s="147"/>
      <c r="AK8" s="57"/>
      <c r="AL8" s="94"/>
      <c r="AM8" s="89"/>
      <c r="AP8" s="91"/>
      <c r="AQ8" s="92"/>
      <c r="AR8" s="79"/>
      <c r="AS8" s="91"/>
      <c r="AT8" s="92"/>
      <c r="AU8" s="92"/>
      <c r="AV8" s="94"/>
      <c r="AZ8" s="91"/>
      <c r="BA8" s="91"/>
      <c r="BB8" s="92"/>
      <c r="BC8" s="79"/>
      <c r="BD8" s="91"/>
      <c r="BE8" s="92"/>
      <c r="BF8" s="92"/>
    </row>
    <row r="9" spans="1:58" ht="15.95" customHeight="1">
      <c r="O9" s="167" t="s">
        <v>117</v>
      </c>
      <c r="P9" s="150"/>
      <c r="Q9" s="150"/>
      <c r="R9" s="142"/>
      <c r="S9" s="57"/>
      <c r="T9" s="94"/>
      <c r="X9" s="106"/>
      <c r="Y9" s="120"/>
      <c r="Z9" s="144"/>
      <c r="AA9" s="118"/>
      <c r="AB9" s="58"/>
      <c r="AC9" s="94"/>
      <c r="AG9" s="91"/>
      <c r="AH9" s="150"/>
      <c r="AI9" s="150"/>
      <c r="AJ9" s="150"/>
      <c r="AK9" s="58"/>
      <c r="AL9" s="94"/>
      <c r="AM9" s="89"/>
      <c r="AP9" s="91"/>
      <c r="AQ9" s="92"/>
      <c r="AR9" s="79"/>
      <c r="AS9" s="91"/>
      <c r="AT9" s="92"/>
      <c r="AU9" s="92"/>
      <c r="AV9" s="94"/>
      <c r="AZ9" s="91"/>
      <c r="BA9" s="91"/>
      <c r="BB9" s="92"/>
      <c r="BC9" s="79"/>
      <c r="BD9" s="91"/>
      <c r="BE9" s="92"/>
      <c r="BF9" s="92"/>
    </row>
    <row r="10" spans="1:58" ht="15.95" customHeight="1">
      <c r="B10" s="1" t="s">
        <v>50</v>
      </c>
      <c r="O10" s="106"/>
      <c r="P10" s="151"/>
      <c r="Q10" s="151"/>
      <c r="R10" s="118"/>
      <c r="S10" s="58"/>
      <c r="T10" s="94"/>
      <c r="X10" s="80"/>
      <c r="Y10" s="60"/>
      <c r="Z10" s="61"/>
      <c r="AA10" s="60"/>
      <c r="AB10" s="60"/>
      <c r="AC10" s="88"/>
      <c r="AG10" s="80"/>
      <c r="AH10" s="152"/>
      <c r="AI10" s="152"/>
      <c r="AJ10" s="152"/>
      <c r="AK10" s="60"/>
      <c r="AL10" s="88"/>
      <c r="AM10" s="89"/>
      <c r="AP10" s="91"/>
      <c r="AQ10" s="92"/>
      <c r="AR10" s="79"/>
      <c r="AS10" s="91"/>
      <c r="AT10" s="92"/>
      <c r="AU10" s="92"/>
      <c r="AV10" s="94"/>
      <c r="AZ10" s="91"/>
      <c r="BA10" s="91"/>
      <c r="BB10" s="92"/>
      <c r="BC10" s="79"/>
      <c r="BD10" s="91"/>
      <c r="BE10" s="92"/>
      <c r="BF10" s="92"/>
    </row>
    <row r="11" spans="1:58" ht="15.95" customHeight="1">
      <c r="B11" s="1" t="s">
        <v>27</v>
      </c>
      <c r="O11" s="80"/>
      <c r="P11" s="152"/>
      <c r="Q11" s="152"/>
      <c r="R11" s="60"/>
      <c r="S11" s="60"/>
      <c r="T11" s="88"/>
      <c r="X11" s="100" t="s">
        <v>16</v>
      </c>
      <c r="Y11" s="62">
        <f>SUM(Y7:Y8)</f>
        <v>3327460</v>
      </c>
      <c r="Z11" s="62">
        <f>SUM(Z7:Z8)</f>
        <v>3515000</v>
      </c>
      <c r="AA11" s="62">
        <f>IF(Z11-Y11=0,0,IF(Z11-Y11&lt;0,(Z11-Y11)*-1,0))</f>
        <v>0</v>
      </c>
      <c r="AB11" s="62">
        <f>IF(Z11-Y11=0,0,IF(Z11-Y11&gt;0,(Z11-Y11),0))</f>
        <v>187540</v>
      </c>
      <c r="AC11" s="101"/>
      <c r="AG11" s="100" t="s">
        <v>16</v>
      </c>
      <c r="AH11" s="153">
        <f>SUM(AH7:AH8)</f>
        <v>15000000</v>
      </c>
      <c r="AI11" s="153">
        <f>SUM(AI7:AI8)</f>
        <v>13000000</v>
      </c>
      <c r="AJ11" s="153">
        <f>SUM(AJ7)</f>
        <v>2000000</v>
      </c>
      <c r="AK11" s="62">
        <f>SUM(AK7)</f>
        <v>0</v>
      </c>
      <c r="AL11" s="101"/>
      <c r="AM11" s="89"/>
      <c r="AP11" s="91"/>
      <c r="AQ11" s="92"/>
      <c r="AR11" s="79"/>
      <c r="AS11" s="91"/>
      <c r="AT11" s="92"/>
      <c r="AU11" s="92"/>
      <c r="AV11" s="94"/>
      <c r="AZ11" s="91"/>
      <c r="BA11" s="91"/>
      <c r="BB11" s="92"/>
      <c r="BC11" s="79"/>
      <c r="BD11" s="91"/>
      <c r="BE11" s="92"/>
      <c r="BF11" s="92"/>
    </row>
    <row r="12" spans="1:58" ht="15.95" customHeight="1">
      <c r="O12" s="100" t="s">
        <v>16</v>
      </c>
      <c r="P12" s="153">
        <f>SUM(P7:P9)</f>
        <v>23810000</v>
      </c>
      <c r="Q12" s="153">
        <f>SUM(Q7:Q9)</f>
        <v>23810000</v>
      </c>
      <c r="R12" s="62">
        <f>IF(Q12-P12=0,0,IF(Q12-P12&lt;0,(Q12-P12)*-1,0))</f>
        <v>0</v>
      </c>
      <c r="S12" s="62">
        <f>IF(Q12-P12=0,0,IF(Q12-P12&gt;0,(Q12-P12),0))</f>
        <v>0</v>
      </c>
      <c r="T12" s="101"/>
      <c r="AH12" s="102"/>
      <c r="AI12" s="102"/>
      <c r="AJ12" s="102"/>
      <c r="AK12" s="102"/>
      <c r="AP12" s="91"/>
      <c r="AQ12" s="92"/>
      <c r="AR12" s="79"/>
      <c r="AS12" s="91"/>
      <c r="AT12" s="92"/>
      <c r="AU12" s="92"/>
      <c r="AV12" s="94"/>
      <c r="AZ12" s="91"/>
      <c r="BA12" s="91"/>
      <c r="BB12" s="92"/>
      <c r="BC12" s="79"/>
      <c r="BD12" s="91"/>
      <c r="BE12" s="92"/>
      <c r="BF12" s="92"/>
    </row>
    <row r="13" spans="1:58" ht="15.95" customHeight="1">
      <c r="X13" s="76" t="s">
        <v>53</v>
      </c>
      <c r="Y13" s="76"/>
      <c r="AF13" s="1" t="s">
        <v>18</v>
      </c>
      <c r="AG13" s="76" t="s">
        <v>53</v>
      </c>
      <c r="AH13" s="102"/>
      <c r="AI13" s="102"/>
      <c r="AJ13" s="102"/>
      <c r="AK13" s="102"/>
      <c r="AP13" s="91"/>
      <c r="AQ13" s="92"/>
      <c r="AR13" s="79"/>
      <c r="AS13" s="91"/>
      <c r="AT13" s="92"/>
      <c r="AU13" s="92"/>
      <c r="AV13" s="94"/>
      <c r="AZ13" s="91"/>
      <c r="BA13" s="91"/>
      <c r="BB13" s="92"/>
      <c r="BC13" s="79"/>
      <c r="BD13" s="91"/>
      <c r="BE13" s="92"/>
      <c r="BF13" s="92"/>
    </row>
    <row r="14" spans="1:58" ht="15.95" customHeight="1">
      <c r="E14" s="5" t="s">
        <v>17</v>
      </c>
      <c r="O14" s="76" t="s">
        <v>53</v>
      </c>
      <c r="P14" s="76"/>
      <c r="X14" s="173"/>
      <c r="Y14" s="64"/>
      <c r="Z14" s="64"/>
      <c r="AA14" s="281" t="s">
        <v>5</v>
      </c>
      <c r="AB14" s="282"/>
      <c r="AC14" s="173"/>
      <c r="AG14" s="78"/>
      <c r="AH14" s="64"/>
      <c r="AI14" s="64"/>
      <c r="AJ14" s="281" t="s">
        <v>5</v>
      </c>
      <c r="AK14" s="282"/>
      <c r="AL14" s="78"/>
      <c r="AM14" s="79"/>
      <c r="AP14" s="91"/>
      <c r="AQ14" s="92"/>
      <c r="AR14" s="79"/>
      <c r="AS14" s="91"/>
      <c r="AT14" s="92"/>
      <c r="AU14" s="92"/>
      <c r="AV14" s="94"/>
      <c r="AZ14" s="91"/>
      <c r="BA14" s="91"/>
      <c r="BB14" s="92"/>
      <c r="BC14" s="79"/>
      <c r="BD14" s="91"/>
      <c r="BE14" s="92"/>
      <c r="BF14" s="92"/>
    </row>
    <row r="15" spans="1:58" ht="15.95" customHeight="1">
      <c r="E15" s="5" t="s">
        <v>48</v>
      </c>
      <c r="O15" s="78"/>
      <c r="P15" s="64"/>
      <c r="Q15" s="64"/>
      <c r="R15" s="281" t="s">
        <v>5</v>
      </c>
      <c r="S15" s="282"/>
      <c r="T15" s="78"/>
      <c r="X15" s="174" t="s">
        <v>167</v>
      </c>
      <c r="Y15" s="65" t="s">
        <v>174</v>
      </c>
      <c r="Z15" s="65" t="s">
        <v>175</v>
      </c>
      <c r="AA15" s="64" t="s">
        <v>1</v>
      </c>
      <c r="AB15" s="64" t="s">
        <v>2</v>
      </c>
      <c r="AC15" s="174" t="s">
        <v>164</v>
      </c>
      <c r="AG15" s="83" t="s">
        <v>7</v>
      </c>
      <c r="AH15" s="65" t="s">
        <v>8</v>
      </c>
      <c r="AI15" s="65" t="s">
        <v>9</v>
      </c>
      <c r="AJ15" s="64" t="s">
        <v>1</v>
      </c>
      <c r="AK15" s="64" t="s">
        <v>2</v>
      </c>
      <c r="AL15" s="83" t="s">
        <v>10</v>
      </c>
      <c r="AM15" s="79"/>
      <c r="AP15" s="91"/>
      <c r="AQ15" s="92"/>
      <c r="AR15" s="79"/>
      <c r="AS15" s="91"/>
      <c r="AT15" s="92"/>
      <c r="AU15" s="92"/>
      <c r="AV15" s="94"/>
      <c r="AZ15" s="91"/>
      <c r="BA15" s="91"/>
      <c r="BB15" s="92"/>
      <c r="BC15" s="79"/>
      <c r="BD15" s="91"/>
      <c r="BE15" s="92"/>
      <c r="BF15" s="92"/>
    </row>
    <row r="16" spans="1:58" ht="15.95" customHeight="1">
      <c r="E16" s="5" t="s">
        <v>31</v>
      </c>
      <c r="O16" s="83" t="s">
        <v>7</v>
      </c>
      <c r="P16" s="65" t="s">
        <v>8</v>
      </c>
      <c r="Q16" s="65" t="s">
        <v>9</v>
      </c>
      <c r="R16" s="64" t="s">
        <v>1</v>
      </c>
      <c r="S16" s="64" t="s">
        <v>2</v>
      </c>
      <c r="T16" s="83" t="s">
        <v>10</v>
      </c>
      <c r="X16" s="81"/>
      <c r="Y16" s="66" t="s">
        <v>4</v>
      </c>
      <c r="Z16" s="66" t="s">
        <v>4</v>
      </c>
      <c r="AA16" s="66" t="s">
        <v>4</v>
      </c>
      <c r="AB16" s="66" t="s">
        <v>4</v>
      </c>
      <c r="AC16" s="108"/>
      <c r="AG16" s="81"/>
      <c r="AH16" s="66" t="s">
        <v>4</v>
      </c>
      <c r="AI16" s="66" t="s">
        <v>4</v>
      </c>
      <c r="AJ16" s="66" t="s">
        <v>4</v>
      </c>
      <c r="AK16" s="66" t="s">
        <v>4</v>
      </c>
      <c r="AL16" s="108"/>
      <c r="AM16" s="89"/>
      <c r="AP16" s="91"/>
      <c r="AQ16" s="92"/>
      <c r="AR16" s="79"/>
      <c r="AS16" s="91"/>
      <c r="AT16" s="92"/>
      <c r="AU16" s="92"/>
      <c r="AV16" s="94"/>
      <c r="AZ16" s="91"/>
      <c r="BA16" s="91"/>
      <c r="BB16" s="92"/>
      <c r="BC16" s="79"/>
      <c r="BD16" s="91"/>
      <c r="BE16" s="92"/>
      <c r="BF16" s="92"/>
    </row>
    <row r="17" spans="2:58" ht="15.95" customHeight="1">
      <c r="E17" s="5" t="s">
        <v>19</v>
      </c>
      <c r="F17" s="165" t="s">
        <v>112</v>
      </c>
      <c r="I17" s="4" t="s">
        <v>20</v>
      </c>
      <c r="O17" s="81"/>
      <c r="P17" s="66" t="s">
        <v>4</v>
      </c>
      <c r="Q17" s="66" t="s">
        <v>4</v>
      </c>
      <c r="R17" s="66" t="s">
        <v>4</v>
      </c>
      <c r="S17" s="66" t="s">
        <v>4</v>
      </c>
      <c r="T17" s="108"/>
      <c r="X17" s="56" t="s">
        <v>176</v>
      </c>
      <c r="Y17" s="57">
        <v>3327460</v>
      </c>
      <c r="Z17" s="57">
        <v>3515000</v>
      </c>
      <c r="AA17" s="57">
        <f>IF(Z17-Y17=0,0,IF(Z17-Y17&lt;0,(Z17-Y17)*-1,0))</f>
        <v>0</v>
      </c>
      <c r="AB17" s="57">
        <f>IF(Z17-Y17=0,0,IF(Z17-Y17&gt;0,(Z17-Y17),0))</f>
        <v>187540</v>
      </c>
      <c r="AC17" s="105" t="s">
        <v>44</v>
      </c>
      <c r="AG17" s="56" t="s">
        <v>35</v>
      </c>
      <c r="AH17" s="147">
        <v>15000000</v>
      </c>
      <c r="AI17" s="147">
        <v>13000000</v>
      </c>
      <c r="AJ17" s="147">
        <f>IF(AI17-AH17=0,0,IF(AI17-AH17&lt;0,(AI17-AH17)*-1,0))</f>
        <v>2000000</v>
      </c>
      <c r="AK17" s="147">
        <f>IF(AI17-AH17=0,0,IF(AI17-AH17&gt;0,(AI17-AH17),0))</f>
        <v>0</v>
      </c>
      <c r="AL17" s="105" t="s">
        <v>82</v>
      </c>
      <c r="AM17" s="89"/>
      <c r="AP17" s="91"/>
      <c r="AQ17" s="92"/>
      <c r="AR17" s="79"/>
      <c r="AS17" s="91"/>
      <c r="AT17" s="92"/>
      <c r="AU17" s="92"/>
      <c r="AV17" s="94"/>
      <c r="AZ17" s="108"/>
      <c r="BA17" s="108"/>
      <c r="BB17" s="108"/>
      <c r="BC17" s="108"/>
      <c r="BD17" s="108"/>
      <c r="BE17" s="108"/>
      <c r="BF17" s="108"/>
    </row>
    <row r="18" spans="2:58" ht="15.95" customHeight="1">
      <c r="C18" s="9"/>
      <c r="D18" s="9"/>
      <c r="E18" s="9"/>
      <c r="F18" s="9"/>
      <c r="G18" s="9"/>
      <c r="H18" s="9"/>
      <c r="I18" s="9"/>
      <c r="J18" s="9"/>
      <c r="K18" s="9"/>
      <c r="L18" s="9"/>
      <c r="M18" s="76"/>
      <c r="N18" s="76"/>
      <c r="O18" s="56" t="s">
        <v>35</v>
      </c>
      <c r="P18" s="147">
        <v>20000000</v>
      </c>
      <c r="Q18" s="147">
        <v>20000000</v>
      </c>
      <c r="R18" s="57">
        <f>IF(Q18-P18=0,0,IF(Q18-P18&lt;0,(Q18-P18)*-1,0))</f>
        <v>0</v>
      </c>
      <c r="S18" s="57">
        <f>IF(Q18-P18=0,0,IF(Q18-P18&gt;0,(Q18-P18),0))</f>
        <v>0</v>
      </c>
      <c r="T18" s="105" t="s">
        <v>44</v>
      </c>
      <c r="U18" s="76"/>
      <c r="V18" s="76"/>
      <c r="W18" s="76"/>
      <c r="X18" s="107"/>
      <c r="Y18" s="57"/>
      <c r="Z18" s="57"/>
      <c r="AA18" s="57"/>
      <c r="AB18" s="67"/>
      <c r="AC18" s="105" t="s">
        <v>45</v>
      </c>
      <c r="AD18" s="76"/>
      <c r="AG18" s="107"/>
      <c r="AH18" s="147"/>
      <c r="AI18" s="147"/>
      <c r="AJ18" s="147"/>
      <c r="AK18" s="147"/>
      <c r="AL18" s="105" t="s">
        <v>83</v>
      </c>
      <c r="AM18" s="89"/>
      <c r="AP18" s="108"/>
      <c r="AQ18" s="108"/>
      <c r="AR18" s="108"/>
      <c r="AS18" s="108"/>
      <c r="AT18" s="108"/>
      <c r="AU18" s="108"/>
      <c r="AV18" s="108"/>
      <c r="AZ18" s="109" t="s">
        <v>26</v>
      </c>
      <c r="BA18" s="109"/>
      <c r="BB18" s="96"/>
      <c r="BC18" s="110">
        <f>SUM(BC7:BC16)</f>
        <v>0</v>
      </c>
      <c r="BD18" s="111"/>
      <c r="BE18" s="110"/>
      <c r="BF18" s="96"/>
    </row>
    <row r="19" spans="2:58" ht="15.95" customHeight="1">
      <c r="B19" s="9"/>
      <c r="C19" s="9"/>
      <c r="D19" s="9"/>
      <c r="E19" s="9"/>
      <c r="F19" s="9"/>
      <c r="G19" s="9"/>
      <c r="H19" s="9"/>
      <c r="I19" s="9"/>
      <c r="J19" s="9"/>
      <c r="K19" s="9"/>
      <c r="L19" s="9"/>
      <c r="M19" s="76"/>
      <c r="N19" s="76"/>
      <c r="O19" s="107"/>
      <c r="P19" s="147"/>
      <c r="Q19" s="147"/>
      <c r="R19" s="57"/>
      <c r="S19" s="67"/>
      <c r="T19" s="105" t="s">
        <v>45</v>
      </c>
      <c r="U19" s="76"/>
      <c r="V19" s="76"/>
      <c r="W19" s="76"/>
      <c r="X19" s="107"/>
      <c r="Y19" s="57"/>
      <c r="Z19" s="57"/>
      <c r="AA19" s="57"/>
      <c r="AB19" s="67"/>
      <c r="AC19" s="105" t="s">
        <v>46</v>
      </c>
      <c r="AD19" s="76"/>
      <c r="AG19" s="107"/>
      <c r="AH19" s="147"/>
      <c r="AI19" s="147"/>
      <c r="AJ19" s="147"/>
      <c r="AK19" s="147"/>
      <c r="AL19" s="105" t="s">
        <v>84</v>
      </c>
      <c r="AM19" s="89"/>
      <c r="AP19" s="109" t="s">
        <v>26</v>
      </c>
      <c r="AQ19" s="96"/>
      <c r="AR19" s="96"/>
      <c r="AS19" s="111"/>
      <c r="AT19" s="110">
        <f>SUM(AT6:AT17)</f>
        <v>0</v>
      </c>
      <c r="AU19" s="96"/>
      <c r="AV19" s="96"/>
      <c r="AZ19" s="82"/>
      <c r="BA19" s="82"/>
      <c r="BB19" s="82"/>
      <c r="BC19" s="99"/>
      <c r="BD19" s="82"/>
      <c r="BE19" s="82"/>
      <c r="BF19" s="82"/>
    </row>
    <row r="20" spans="2:58" ht="15.95" customHeight="1">
      <c r="B20" s="319" t="s">
        <v>212</v>
      </c>
      <c r="C20" s="319"/>
      <c r="D20" s="319"/>
      <c r="E20" s="319"/>
      <c r="F20" s="319"/>
      <c r="G20" s="319"/>
      <c r="H20" s="319"/>
      <c r="I20" s="319"/>
      <c r="J20" s="319"/>
      <c r="K20" s="9"/>
      <c r="L20" s="9"/>
      <c r="M20" s="76"/>
      <c r="N20" s="76"/>
      <c r="O20" s="107"/>
      <c r="P20" s="147"/>
      <c r="Q20" s="147"/>
      <c r="R20" s="57"/>
      <c r="S20" s="67"/>
      <c r="T20" s="105" t="s">
        <v>46</v>
      </c>
      <c r="U20" s="76"/>
      <c r="V20" s="76"/>
      <c r="W20" s="76"/>
      <c r="X20" s="107"/>
      <c r="Y20" s="57"/>
      <c r="Z20" s="57"/>
      <c r="AA20" s="57"/>
      <c r="AB20" s="57"/>
      <c r="AC20" s="105" t="s">
        <v>47</v>
      </c>
      <c r="AD20" s="76"/>
      <c r="AG20" s="107"/>
      <c r="AH20" s="147"/>
      <c r="AI20" s="147"/>
      <c r="AJ20" s="147"/>
      <c r="AK20" s="147"/>
      <c r="AL20" s="105" t="s">
        <v>85</v>
      </c>
      <c r="AM20" s="89"/>
      <c r="AP20" s="82"/>
      <c r="AQ20" s="82"/>
      <c r="AR20" s="99"/>
      <c r="AS20" s="82"/>
      <c r="AT20" s="82"/>
      <c r="AU20" s="82"/>
      <c r="AV20" s="112"/>
      <c r="AY20" s="254" t="s">
        <v>55</v>
      </c>
      <c r="AZ20" s="254"/>
      <c r="BA20" s="84"/>
      <c r="BB20" s="84"/>
      <c r="BC20" s="79"/>
      <c r="BD20" s="84"/>
      <c r="BE20" s="84"/>
      <c r="BF20" s="84"/>
    </row>
    <row r="21" spans="2:58" ht="15.95" customHeight="1">
      <c r="B21" s="319"/>
      <c r="C21" s="319"/>
      <c r="D21" s="319"/>
      <c r="E21" s="319"/>
      <c r="F21" s="319"/>
      <c r="G21" s="319"/>
      <c r="H21" s="319"/>
      <c r="I21" s="319"/>
      <c r="J21" s="319"/>
      <c r="K21" s="9"/>
      <c r="L21" s="9"/>
      <c r="M21" s="76"/>
      <c r="N21" s="76"/>
      <c r="O21" s="107"/>
      <c r="P21" s="147"/>
      <c r="Q21" s="147"/>
      <c r="R21" s="57"/>
      <c r="S21" s="57"/>
      <c r="T21" s="105" t="s">
        <v>47</v>
      </c>
      <c r="U21" s="76"/>
      <c r="V21" s="76"/>
      <c r="W21" s="76"/>
      <c r="X21" s="107"/>
      <c r="Y21" s="57"/>
      <c r="Z21" s="57"/>
      <c r="AA21" s="57"/>
      <c r="AB21" s="67"/>
      <c r="AC21" s="105"/>
      <c r="AD21" s="76"/>
      <c r="AG21" s="107"/>
      <c r="AH21" s="147"/>
      <c r="AI21" s="147"/>
      <c r="AJ21" s="147"/>
      <c r="AK21" s="147"/>
      <c r="AL21" s="105"/>
      <c r="AM21" s="89"/>
      <c r="AO21" s="254" t="s">
        <v>99</v>
      </c>
      <c r="AP21" s="254"/>
      <c r="AQ21" s="84"/>
      <c r="AR21" s="79"/>
      <c r="AS21" s="84"/>
      <c r="AT21" s="84"/>
      <c r="AU21" s="84"/>
      <c r="AV21" s="89"/>
      <c r="AZ21" s="266" t="s">
        <v>37</v>
      </c>
      <c r="BA21" s="283"/>
      <c r="BB21" s="263" t="s">
        <v>39</v>
      </c>
      <c r="BC21" s="272" t="s">
        <v>40</v>
      </c>
      <c r="BD21" s="275" t="s">
        <v>41</v>
      </c>
      <c r="BE21" s="278" t="s">
        <v>42</v>
      </c>
      <c r="BF21" s="263" t="s">
        <v>43</v>
      </c>
    </row>
    <row r="22" spans="2:58" ht="15.95" customHeight="1">
      <c r="B22" s="319"/>
      <c r="C22" s="319"/>
      <c r="D22" s="319"/>
      <c r="E22" s="319"/>
      <c r="F22" s="319"/>
      <c r="G22" s="319"/>
      <c r="H22" s="319"/>
      <c r="I22" s="319"/>
      <c r="J22" s="319"/>
      <c r="K22" s="9"/>
      <c r="L22" s="9"/>
      <c r="M22" s="76"/>
      <c r="N22" s="76"/>
      <c r="O22" s="107"/>
      <c r="P22" s="147"/>
      <c r="Q22" s="147"/>
      <c r="R22" s="57"/>
      <c r="S22" s="67"/>
      <c r="T22" s="105"/>
      <c r="U22" s="76"/>
      <c r="V22" s="76"/>
      <c r="W22" s="76"/>
      <c r="X22" s="56" t="s">
        <v>116</v>
      </c>
      <c r="Y22" s="57"/>
      <c r="Z22" s="57"/>
      <c r="AA22" s="57">
        <f>IF(Z22-Y22=0,0,IF(Z22-Y22&lt;0,(Z22-Y22)*-1,0))</f>
        <v>0</v>
      </c>
      <c r="AB22" s="57">
        <f>IF(Z22-Y22=0,0,IF(Z22-Y22&gt;0,(Z22-Y22),0))</f>
        <v>0</v>
      </c>
      <c r="AC22" s="105"/>
      <c r="AD22" s="76"/>
      <c r="AG22" s="107"/>
      <c r="AH22" s="147"/>
      <c r="AI22" s="147"/>
      <c r="AJ22" s="154"/>
      <c r="AK22" s="154"/>
      <c r="AL22" s="105"/>
      <c r="AM22" s="89"/>
      <c r="AP22" s="263" t="s">
        <v>28</v>
      </c>
      <c r="AQ22" s="263" t="s">
        <v>11</v>
      </c>
      <c r="AR22" s="263" t="s">
        <v>3</v>
      </c>
      <c r="AS22" s="259" t="s">
        <v>0</v>
      </c>
      <c r="AT22" s="265"/>
      <c r="AU22" s="263" t="s">
        <v>14</v>
      </c>
      <c r="AV22" s="263" t="s">
        <v>10</v>
      </c>
      <c r="AZ22" s="267"/>
      <c r="BA22" s="284"/>
      <c r="BB22" s="270"/>
      <c r="BC22" s="273"/>
      <c r="BD22" s="276"/>
      <c r="BE22" s="279"/>
      <c r="BF22" s="270"/>
    </row>
    <row r="23" spans="2:58" ht="15.95" customHeight="1">
      <c r="B23" s="319"/>
      <c r="C23" s="319"/>
      <c r="D23" s="319"/>
      <c r="E23" s="319"/>
      <c r="F23" s="319"/>
      <c r="G23" s="319"/>
      <c r="H23" s="319"/>
      <c r="I23" s="319"/>
      <c r="J23" s="319"/>
      <c r="K23" s="9"/>
      <c r="L23" s="9"/>
      <c r="M23" s="76"/>
      <c r="N23" s="76"/>
      <c r="O23" s="56" t="s">
        <v>116</v>
      </c>
      <c r="P23" s="147">
        <v>3000000</v>
      </c>
      <c r="Q23" s="147">
        <v>3000000</v>
      </c>
      <c r="R23" s="57">
        <f>IF(Q23-P23=0,0,IF(Q23-P23&lt;0,(Q23-P23)*-1,0))</f>
        <v>0</v>
      </c>
      <c r="S23" s="57">
        <f>IF(Q23-P23=0,0,IF(Q23-P23&gt;0,(Q23-P23),0))</f>
        <v>0</v>
      </c>
      <c r="T23" s="105"/>
      <c r="U23" s="76"/>
      <c r="V23" s="76"/>
      <c r="W23" s="76"/>
      <c r="X23" s="105"/>
      <c r="Y23" s="57"/>
      <c r="Z23" s="57"/>
      <c r="AA23" s="68"/>
      <c r="AB23" s="69"/>
      <c r="AC23" s="105"/>
      <c r="AD23" s="76"/>
      <c r="AG23" s="113"/>
      <c r="AH23" s="155"/>
      <c r="AI23" s="152"/>
      <c r="AJ23" s="159"/>
      <c r="AK23" s="156"/>
      <c r="AL23" s="108"/>
      <c r="AM23" s="89"/>
      <c r="AP23" s="264"/>
      <c r="AQ23" s="264"/>
      <c r="AR23" s="264"/>
      <c r="AS23" s="85" t="s">
        <v>12</v>
      </c>
      <c r="AT23" s="86" t="s">
        <v>13</v>
      </c>
      <c r="AU23" s="264"/>
      <c r="AV23" s="264"/>
      <c r="AZ23" s="268"/>
      <c r="BA23" s="263" t="s">
        <v>38</v>
      </c>
      <c r="BB23" s="270"/>
      <c r="BC23" s="273"/>
      <c r="BD23" s="276"/>
      <c r="BE23" s="279"/>
      <c r="BF23" s="270"/>
    </row>
    <row r="24" spans="2:58" ht="15.95" customHeight="1">
      <c r="B24" s="319"/>
      <c r="C24" s="319"/>
      <c r="D24" s="319"/>
      <c r="E24" s="319"/>
      <c r="F24" s="319"/>
      <c r="G24" s="319"/>
      <c r="H24" s="319"/>
      <c r="I24" s="319"/>
      <c r="J24" s="319"/>
      <c r="K24" s="9"/>
      <c r="L24" s="9"/>
      <c r="M24" s="76"/>
      <c r="N24" s="76"/>
      <c r="O24" s="105"/>
      <c r="P24" s="147"/>
      <c r="Q24" s="147"/>
      <c r="R24" s="68"/>
      <c r="S24" s="69"/>
      <c r="T24" s="105"/>
      <c r="U24" s="76"/>
      <c r="V24" s="76"/>
      <c r="W24" s="76"/>
      <c r="X24" s="56" t="s">
        <v>36</v>
      </c>
      <c r="Y24" s="57"/>
      <c r="Z24" s="57"/>
      <c r="AA24" s="57">
        <f>IF(Z24-Y24=0,0,IF(Z24-Y24&lt;0,(Z24-Y24)*-1,0))</f>
        <v>0</v>
      </c>
      <c r="AB24" s="57">
        <f>IF(Z24-Y24=0,0,IF(Z24-Y24&gt;0,(Z24-Y24),0))</f>
        <v>0</v>
      </c>
      <c r="AC24" s="105"/>
      <c r="AD24" s="76"/>
      <c r="AG24" s="116" t="s">
        <v>16</v>
      </c>
      <c r="AH24" s="157">
        <f>SUM(AH17)</f>
        <v>15000000</v>
      </c>
      <c r="AI24" s="150">
        <f>SUM(AI17)</f>
        <v>13000000</v>
      </c>
      <c r="AJ24" s="150">
        <f>SUM(AJ17:AJ20)</f>
        <v>2000000</v>
      </c>
      <c r="AK24" s="158">
        <f>SUM(AK17:AK20)</f>
        <v>0</v>
      </c>
      <c r="AL24" s="119"/>
      <c r="AM24" s="89"/>
      <c r="AP24" s="91"/>
      <c r="AQ24" s="92"/>
      <c r="AR24" s="79"/>
      <c r="AS24" s="93" t="s">
        <v>4</v>
      </c>
      <c r="AT24" s="93" t="s">
        <v>4</v>
      </c>
      <c r="AU24" s="92"/>
      <c r="AV24" s="94"/>
      <c r="AZ24" s="269"/>
      <c r="BA24" s="264"/>
      <c r="BB24" s="271"/>
      <c r="BC24" s="274"/>
      <c r="BD24" s="277"/>
      <c r="BE24" s="280"/>
      <c r="BF24" s="271"/>
    </row>
    <row r="25" spans="2:58" ht="15.95" customHeight="1">
      <c r="B25" s="319"/>
      <c r="C25" s="319"/>
      <c r="D25" s="319"/>
      <c r="E25" s="319"/>
      <c r="F25" s="319"/>
      <c r="G25" s="319"/>
      <c r="H25" s="319"/>
      <c r="I25" s="319"/>
      <c r="J25" s="319"/>
      <c r="M25" s="76"/>
      <c r="N25" s="76"/>
      <c r="O25" s="56" t="s">
        <v>36</v>
      </c>
      <c r="P25" s="147">
        <v>810000</v>
      </c>
      <c r="Q25" s="147">
        <v>810000</v>
      </c>
      <c r="R25" s="57">
        <f>IF(Q25-P25=0,0,IF(Q25-P25&lt;0,(Q25-P25)*-1,0))</f>
        <v>0</v>
      </c>
      <c r="S25" s="57">
        <f>IF(Q25-P25=0,0,IF(Q25-P25&gt;0,(Q25-P25),0))</f>
        <v>0</v>
      </c>
      <c r="T25" s="105"/>
      <c r="U25" s="76"/>
      <c r="X25" s="107"/>
      <c r="Y25" s="57"/>
      <c r="Z25" s="57"/>
      <c r="AA25" s="68"/>
      <c r="AB25" s="69"/>
      <c r="AC25" s="105"/>
      <c r="AG25" s="121"/>
      <c r="AH25" s="122"/>
      <c r="AI25" s="160"/>
      <c r="AJ25" s="160"/>
      <c r="AK25" s="123"/>
      <c r="AL25" s="96"/>
      <c r="AM25" s="89"/>
      <c r="AP25" s="91"/>
      <c r="AQ25" s="92"/>
      <c r="AR25" s="79"/>
      <c r="AS25" s="97"/>
      <c r="AT25" s="97"/>
      <c r="AU25" s="92"/>
      <c r="AV25" s="94"/>
      <c r="AZ25" s="80"/>
      <c r="BA25" s="80"/>
      <c r="BB25" s="81"/>
      <c r="BC25" s="99"/>
      <c r="BD25" s="80"/>
      <c r="BE25" s="81"/>
      <c r="BF25" s="81"/>
    </row>
    <row r="26" spans="2:58" ht="15.95" customHeight="1">
      <c r="B26" s="319"/>
      <c r="C26" s="319"/>
      <c r="D26" s="319"/>
      <c r="E26" s="319"/>
      <c r="F26" s="319"/>
      <c r="G26" s="319"/>
      <c r="H26" s="319"/>
      <c r="I26" s="319"/>
      <c r="J26" s="319"/>
      <c r="O26" s="107"/>
      <c r="P26" s="147"/>
      <c r="Q26" s="147"/>
      <c r="R26" s="68"/>
      <c r="S26" s="69"/>
      <c r="T26" s="105"/>
      <c r="X26" s="103"/>
      <c r="Y26" s="70"/>
      <c r="Z26" s="70"/>
      <c r="AA26" s="71"/>
      <c r="AB26" s="72"/>
      <c r="AC26" s="104"/>
      <c r="AG26" s="124"/>
      <c r="AH26" s="117"/>
      <c r="AI26" s="117"/>
      <c r="AJ26" s="125"/>
      <c r="AK26" s="126"/>
      <c r="AL26" s="89"/>
      <c r="AM26" s="89"/>
      <c r="AP26" s="91"/>
      <c r="AQ26" s="92"/>
      <c r="AR26" s="79"/>
      <c r="AS26" s="91"/>
      <c r="AT26" s="92"/>
      <c r="AU26" s="92"/>
      <c r="AV26" s="94"/>
      <c r="AZ26" s="91"/>
      <c r="BA26" s="91"/>
      <c r="BB26" s="92"/>
      <c r="BC26" s="79"/>
      <c r="BD26" s="91"/>
      <c r="BE26" s="92"/>
      <c r="BF26" s="92"/>
    </row>
    <row r="27" spans="2:58" ht="15.95" customHeight="1">
      <c r="B27" s="2" t="s">
        <v>25</v>
      </c>
      <c r="O27" s="103"/>
      <c r="P27" s="148"/>
      <c r="Q27" s="148"/>
      <c r="R27" s="71"/>
      <c r="S27" s="72"/>
      <c r="T27" s="104"/>
      <c r="X27" s="130" t="s">
        <v>16</v>
      </c>
      <c r="Y27" s="57">
        <f>SUM(Y17,Y22,Y24)</f>
        <v>3327460</v>
      </c>
      <c r="Z27" s="57">
        <f>SUM(Z17,Z22,Z24)</f>
        <v>3515000</v>
      </c>
      <c r="AA27" s="57">
        <f>SUM(AA17,AA22,AA24)</f>
        <v>0</v>
      </c>
      <c r="AB27" s="57">
        <f>SUM(AB17,AB22,AB24)</f>
        <v>187540</v>
      </c>
      <c r="AC27" s="105"/>
      <c r="AG27" s="128"/>
      <c r="AH27" s="129"/>
      <c r="AI27" s="129"/>
      <c r="AJ27" s="129"/>
      <c r="AK27" s="129"/>
      <c r="AL27" s="89"/>
      <c r="AM27" s="89"/>
      <c r="AP27" s="91"/>
      <c r="AQ27" s="92"/>
      <c r="AR27" s="79"/>
      <c r="AS27" s="91"/>
      <c r="AT27" s="92"/>
      <c r="AU27" s="92"/>
      <c r="AV27" s="94"/>
      <c r="AZ27" s="91"/>
      <c r="BA27" s="91"/>
      <c r="BB27" s="92"/>
      <c r="BC27" s="79"/>
      <c r="BD27" s="91"/>
      <c r="BE27" s="92"/>
      <c r="BF27" s="92"/>
    </row>
    <row r="28" spans="2:58" ht="15.95" customHeight="1">
      <c r="B28" s="21" t="s">
        <v>32</v>
      </c>
      <c r="O28" s="130" t="s">
        <v>16</v>
      </c>
      <c r="P28" s="147">
        <f>SUM(P18,P23,P25)</f>
        <v>23810000</v>
      </c>
      <c r="Q28" s="147">
        <f>SUM(Q18,Q23,Q25)</f>
        <v>23810000</v>
      </c>
      <c r="R28" s="57">
        <f>SUM(R18,R23,R25)</f>
        <v>0</v>
      </c>
      <c r="S28" s="57">
        <f>SUM(S18,S23,S25)</f>
        <v>0</v>
      </c>
      <c r="T28" s="105"/>
      <c r="X28" s="132" t="s">
        <v>6</v>
      </c>
      <c r="Y28" s="73">
        <f>INT(Y27*8/108)</f>
        <v>246478</v>
      </c>
      <c r="Z28" s="73">
        <f>INT(Z27*8/108)</f>
        <v>260370</v>
      </c>
      <c r="AA28" s="73">
        <f>INT(AA27*8/108)</f>
        <v>0</v>
      </c>
      <c r="AB28" s="74">
        <f>INT(AB27*8/108)</f>
        <v>13891</v>
      </c>
      <c r="AC28" s="133"/>
      <c r="AF28" s="254" t="s">
        <v>113</v>
      </c>
      <c r="AG28" s="254"/>
      <c r="AH28" s="254"/>
      <c r="AI28" s="254"/>
      <c r="AJ28" s="117"/>
      <c r="AK28" s="117"/>
      <c r="AL28" s="89"/>
      <c r="AM28" s="131"/>
      <c r="AP28" s="91"/>
      <c r="AQ28" s="92"/>
      <c r="AR28" s="79"/>
      <c r="AS28" s="91"/>
      <c r="AT28" s="92"/>
      <c r="AU28" s="92"/>
      <c r="AV28" s="94"/>
      <c r="AZ28" s="91"/>
      <c r="BA28" s="91"/>
      <c r="BB28" s="92"/>
      <c r="BC28" s="79"/>
      <c r="BD28" s="91"/>
      <c r="BE28" s="92"/>
      <c r="BF28" s="92"/>
    </row>
    <row r="29" spans="2:58" ht="15.95" customHeight="1">
      <c r="B29" s="6" t="s">
        <v>102</v>
      </c>
      <c r="O29" s="132" t="s">
        <v>6</v>
      </c>
      <c r="P29" s="149">
        <f>INT(P28*8/108)</f>
        <v>1763703</v>
      </c>
      <c r="Q29" s="149">
        <f>INT(Q28*8/108)</f>
        <v>1763703</v>
      </c>
      <c r="R29" s="73">
        <f>INT(R28*8/108)</f>
        <v>0</v>
      </c>
      <c r="S29" s="74">
        <f>INT(S28*8/108)</f>
        <v>0</v>
      </c>
      <c r="T29" s="133"/>
      <c r="AG29" s="255" t="s">
        <v>107</v>
      </c>
      <c r="AH29" s="255"/>
      <c r="AI29" s="255"/>
      <c r="AJ29" s="285" t="s">
        <v>111</v>
      </c>
      <c r="AK29" s="285"/>
      <c r="AL29" s="89"/>
      <c r="AM29" s="89"/>
      <c r="AP29" s="91"/>
      <c r="AQ29" s="92"/>
      <c r="AR29" s="79"/>
      <c r="AS29" s="91"/>
      <c r="AT29" s="92"/>
      <c r="AU29" s="92"/>
      <c r="AV29" s="94"/>
      <c r="AZ29" s="91"/>
      <c r="BA29" s="91"/>
      <c r="BB29" s="92"/>
      <c r="BC29" s="79"/>
      <c r="BD29" s="91"/>
      <c r="BE29" s="92"/>
      <c r="BF29" s="92"/>
    </row>
    <row r="30" spans="2:58" ht="15.95" customHeight="1">
      <c r="X30" s="286" t="s">
        <v>203</v>
      </c>
      <c r="Y30" s="286"/>
      <c r="Z30" s="286"/>
      <c r="AA30" s="286"/>
      <c r="AB30" s="286"/>
      <c r="AC30" s="286"/>
      <c r="AD30" s="286"/>
      <c r="AG30" s="172" t="s">
        <v>108</v>
      </c>
      <c r="AH30" s="171" t="s">
        <v>185</v>
      </c>
      <c r="AI30" s="162" t="s">
        <v>186</v>
      </c>
      <c r="AJ30" s="335">
        <f>+P7</f>
        <v>23810000</v>
      </c>
      <c r="AK30" s="336"/>
      <c r="AL30" s="89"/>
      <c r="AM30" s="89"/>
      <c r="AP30" s="91"/>
      <c r="AQ30" s="92"/>
      <c r="AR30" s="79"/>
      <c r="AS30" s="91"/>
      <c r="AT30" s="92"/>
      <c r="AU30" s="92"/>
      <c r="AV30" s="94"/>
      <c r="AZ30" s="91"/>
      <c r="BA30" s="91"/>
      <c r="BB30" s="92"/>
      <c r="BC30" s="79"/>
      <c r="BD30" s="91"/>
      <c r="BE30" s="92"/>
      <c r="BF30" s="92"/>
    </row>
    <row r="31" spans="2:58" ht="15.95" customHeight="1">
      <c r="B31" s="21" t="s">
        <v>21</v>
      </c>
      <c r="AG31" s="173" t="s">
        <v>187</v>
      </c>
      <c r="AH31" s="171" t="s">
        <v>185</v>
      </c>
      <c r="AI31" s="162" t="s">
        <v>188</v>
      </c>
      <c r="AJ31" s="335">
        <v>3327460</v>
      </c>
      <c r="AK31" s="337"/>
      <c r="AL31" s="89"/>
      <c r="AM31" s="131"/>
      <c r="AP31" s="91"/>
      <c r="AQ31" s="92"/>
      <c r="AR31" s="79"/>
      <c r="AS31" s="91"/>
      <c r="AT31" s="92"/>
      <c r="AU31" s="92"/>
      <c r="AV31" s="94"/>
      <c r="AZ31" s="91"/>
      <c r="BA31" s="91"/>
      <c r="BB31" s="92"/>
      <c r="BC31" s="79"/>
      <c r="BD31" s="91"/>
      <c r="BE31" s="92"/>
      <c r="BF31" s="92"/>
    </row>
    <row r="32" spans="2:58" ht="15" customHeight="1">
      <c r="B32" s="6" t="s">
        <v>103</v>
      </c>
      <c r="AG32" s="263" t="s">
        <v>109</v>
      </c>
      <c r="AH32" s="320" t="s">
        <v>189</v>
      </c>
      <c r="AI32" s="322"/>
      <c r="AJ32" s="329">
        <v>500000</v>
      </c>
      <c r="AK32" s="330"/>
      <c r="AL32" s="288"/>
      <c r="AM32" s="89"/>
      <c r="AP32" s="91"/>
      <c r="AQ32" s="92"/>
      <c r="AR32" s="79"/>
      <c r="AS32" s="91"/>
      <c r="AT32" s="92"/>
      <c r="AU32" s="92"/>
      <c r="AV32" s="94"/>
      <c r="AZ32" s="91"/>
      <c r="BA32" s="91"/>
      <c r="BB32" s="92"/>
      <c r="BC32" s="79"/>
      <c r="BD32" s="91"/>
      <c r="BE32" s="92"/>
      <c r="BF32" s="92"/>
    </row>
    <row r="33" spans="2:58" ht="15.95" customHeight="1">
      <c r="B33" s="6" t="s">
        <v>211</v>
      </c>
      <c r="AG33" s="301"/>
      <c r="AH33" s="321"/>
      <c r="AI33" s="323"/>
      <c r="AJ33" s="333"/>
      <c r="AK33" s="334"/>
      <c r="AL33" s="288"/>
      <c r="AM33" s="89"/>
      <c r="AP33" s="91"/>
      <c r="AQ33" s="92"/>
      <c r="AR33" s="79"/>
      <c r="AS33" s="91"/>
      <c r="AT33" s="92"/>
      <c r="AU33" s="92"/>
      <c r="AV33" s="94"/>
      <c r="AZ33" s="91"/>
      <c r="BA33" s="91"/>
      <c r="BB33" s="92"/>
      <c r="BC33" s="79"/>
      <c r="BD33" s="91"/>
      <c r="BE33" s="92"/>
      <c r="BF33" s="92"/>
    </row>
    <row r="34" spans="2:58" ht="15.95" customHeight="1">
      <c r="AG34" s="301"/>
      <c r="AH34" s="164" t="s">
        <v>185</v>
      </c>
      <c r="AI34" s="162"/>
      <c r="AJ34" s="335">
        <f>+AH7</f>
        <v>15000000</v>
      </c>
      <c r="AK34" s="336"/>
      <c r="AL34" s="89"/>
      <c r="AM34" s="131"/>
      <c r="AP34" s="91"/>
      <c r="AQ34" s="92"/>
      <c r="AR34" s="79"/>
      <c r="AS34" s="91"/>
      <c r="AT34" s="92"/>
      <c r="AU34" s="92"/>
      <c r="AV34" s="94"/>
      <c r="AZ34" s="91"/>
      <c r="BA34" s="91"/>
      <c r="BB34" s="92"/>
      <c r="BC34" s="79"/>
      <c r="BD34" s="91"/>
      <c r="BE34" s="92"/>
      <c r="BF34" s="92"/>
    </row>
    <row r="35" spans="2:58" ht="15.95" customHeight="1">
      <c r="B35" s="21" t="s">
        <v>30</v>
      </c>
      <c r="AG35" s="264"/>
      <c r="AH35" s="164" t="s">
        <v>190</v>
      </c>
      <c r="AI35" s="162" t="s">
        <v>191</v>
      </c>
      <c r="AJ35" s="335">
        <f>SUM(AJ32:AK34)</f>
        <v>15500000</v>
      </c>
      <c r="AK35" s="336"/>
      <c r="AL35" s="89"/>
      <c r="AM35" s="89"/>
      <c r="AP35" s="91"/>
      <c r="AQ35" s="92"/>
      <c r="AR35" s="79"/>
      <c r="AS35" s="91"/>
      <c r="AT35" s="92"/>
      <c r="AU35" s="92"/>
      <c r="AV35" s="94"/>
      <c r="AZ35" s="108"/>
      <c r="BA35" s="108"/>
      <c r="BB35" s="108"/>
      <c r="BC35" s="108"/>
      <c r="BD35" s="108"/>
      <c r="BE35" s="108"/>
      <c r="BF35" s="108"/>
    </row>
    <row r="36" spans="2:58" ht="15.95" customHeight="1">
      <c r="B36" s="6" t="s">
        <v>104</v>
      </c>
      <c r="AG36" s="289" t="s">
        <v>110</v>
      </c>
      <c r="AH36" s="290"/>
      <c r="AI36" s="322" t="s">
        <v>192</v>
      </c>
      <c r="AJ36" s="329">
        <f>ROUNDUP((AJ30+AJ31)/2,0)</f>
        <v>13568730</v>
      </c>
      <c r="AK36" s="330"/>
      <c r="AL36" s="89"/>
      <c r="AM36" s="89"/>
      <c r="AP36" s="91"/>
      <c r="AQ36" s="92"/>
      <c r="AR36" s="79"/>
      <c r="AS36" s="91"/>
      <c r="AT36" s="92"/>
      <c r="AU36" s="92"/>
      <c r="AV36" s="94"/>
      <c r="AZ36" s="109" t="s">
        <v>26</v>
      </c>
      <c r="BA36" s="109"/>
      <c r="BB36" s="96"/>
      <c r="BC36" s="110">
        <f>SUM(BC25:BC34)</f>
        <v>0</v>
      </c>
      <c r="BD36" s="111"/>
      <c r="BE36" s="110"/>
      <c r="BF36" s="96"/>
    </row>
    <row r="37" spans="2:58" ht="15.95" customHeight="1">
      <c r="F37" s="249" t="s">
        <v>213</v>
      </c>
      <c r="AG37" s="326"/>
      <c r="AH37" s="327"/>
      <c r="AI37" s="328"/>
      <c r="AJ37" s="331"/>
      <c r="AK37" s="332"/>
      <c r="AL37" s="89"/>
      <c r="AM37" s="89"/>
      <c r="AP37" s="108"/>
      <c r="AQ37" s="108"/>
      <c r="AR37" s="108"/>
      <c r="AS37" s="108"/>
      <c r="AT37" s="108"/>
      <c r="AU37" s="108"/>
      <c r="AV37" s="108"/>
    </row>
    <row r="38" spans="2:58" ht="15.95" customHeight="1">
      <c r="B38" s="21" t="s">
        <v>49</v>
      </c>
      <c r="AG38" s="291"/>
      <c r="AH38" s="292"/>
      <c r="AI38" s="323"/>
      <c r="AJ38" s="333"/>
      <c r="AK38" s="334"/>
      <c r="AL38" s="89"/>
      <c r="AM38" s="89"/>
      <c r="AP38" s="109" t="s">
        <v>26</v>
      </c>
      <c r="AQ38" s="96"/>
      <c r="AR38" s="96"/>
      <c r="AS38" s="111"/>
      <c r="AT38" s="110">
        <f>SUM(AT25:AT36)</f>
        <v>0</v>
      </c>
      <c r="AU38" s="96"/>
      <c r="AV38" s="96"/>
    </row>
    <row r="39" spans="2:58" ht="15.95" customHeight="1">
      <c r="B39" s="6" t="s">
        <v>29</v>
      </c>
      <c r="AG39" s="259" t="s">
        <v>101</v>
      </c>
      <c r="AH39" s="260"/>
      <c r="AI39" s="162" t="s">
        <v>194</v>
      </c>
      <c r="AJ39" s="324">
        <f>+AJ35-AJ36</f>
        <v>1931270</v>
      </c>
      <c r="AK39" s="325"/>
      <c r="AL39" s="89"/>
      <c r="AM39" s="89"/>
    </row>
    <row r="40" spans="2:58" ht="15.95" customHeight="1">
      <c r="AG40" s="128"/>
      <c r="AH40" s="129"/>
      <c r="AI40" s="129"/>
      <c r="AJ40" s="129"/>
      <c r="AK40" s="129"/>
      <c r="AL40" s="89"/>
      <c r="AM40" s="89"/>
      <c r="AP40" s="286"/>
      <c r="AQ40" s="286"/>
      <c r="AR40" s="286"/>
      <c r="AS40" s="286"/>
      <c r="AT40" s="286"/>
      <c r="AU40" s="286"/>
      <c r="AV40" s="286"/>
    </row>
    <row r="41" spans="2:58" ht="15.95" customHeight="1">
      <c r="AG41" s="134"/>
      <c r="AH41" s="135"/>
      <c r="AI41" s="22"/>
      <c r="AJ41" s="135"/>
      <c r="AK41" s="135"/>
      <c r="AL41" s="89"/>
      <c r="AM41" s="89"/>
    </row>
    <row r="42" spans="2:58" ht="15.95" customHeight="1">
      <c r="AG42" s="136"/>
      <c r="AH42" s="135"/>
      <c r="AI42" s="135"/>
      <c r="AJ42" s="135"/>
      <c r="AK42" s="135"/>
      <c r="AL42" s="89"/>
      <c r="AM42" s="89"/>
      <c r="AP42" s="63" t="s">
        <v>214</v>
      </c>
    </row>
    <row r="43" spans="2:58" ht="15.95" customHeight="1">
      <c r="AG43" s="137"/>
      <c r="AH43" s="138"/>
      <c r="AI43" s="138"/>
      <c r="AJ43" s="138"/>
      <c r="AK43" s="138"/>
      <c r="AL43" s="89"/>
      <c r="AM43" s="89"/>
      <c r="AP43" s="250" t="s">
        <v>215</v>
      </c>
      <c r="AQ43" s="84"/>
      <c r="AR43" s="79"/>
      <c r="AS43" s="251"/>
      <c r="AT43" s="251"/>
      <c r="AU43" s="84"/>
      <c r="AV43" s="89"/>
      <c r="AZ43" s="89" t="s">
        <v>214</v>
      </c>
      <c r="BA43" s="252"/>
      <c r="BB43" s="252"/>
      <c r="BC43" s="252"/>
      <c r="BD43" s="252"/>
      <c r="BE43" s="252"/>
      <c r="BF43" s="252"/>
    </row>
    <row r="44" spans="2:58" ht="15.95" customHeight="1">
      <c r="AG44" s="128"/>
      <c r="AH44" s="129"/>
      <c r="AI44" s="129"/>
      <c r="AJ44" s="129"/>
      <c r="AK44" s="129"/>
      <c r="AL44" s="89"/>
      <c r="AM44" s="89"/>
      <c r="AP44" s="315" t="s">
        <v>216</v>
      </c>
      <c r="AQ44" s="315"/>
      <c r="AR44" s="315"/>
      <c r="AS44" s="315"/>
      <c r="AT44" s="315"/>
      <c r="AU44" s="315"/>
      <c r="AV44" s="315"/>
      <c r="AZ44" s="316" t="s">
        <v>217</v>
      </c>
      <c r="BA44" s="316"/>
      <c r="BB44" s="316"/>
      <c r="BC44" s="316"/>
      <c r="BD44" s="316"/>
      <c r="BE44" s="316"/>
      <c r="BF44" s="316"/>
    </row>
    <row r="45" spans="2:58" ht="15.95" customHeight="1">
      <c r="AG45" s="134"/>
      <c r="AH45" s="135"/>
      <c r="AI45" s="135"/>
      <c r="AJ45" s="135"/>
      <c r="AK45" s="135"/>
      <c r="AL45" s="89"/>
      <c r="AM45" s="89"/>
      <c r="AP45" s="315"/>
      <c r="AQ45" s="315"/>
      <c r="AR45" s="315"/>
      <c r="AS45" s="315"/>
      <c r="AT45" s="315"/>
      <c r="AU45" s="315"/>
      <c r="AV45" s="315"/>
      <c r="AZ45" s="316" t="s">
        <v>218</v>
      </c>
      <c r="BA45" s="316"/>
      <c r="BB45" s="316"/>
      <c r="BC45" s="316"/>
      <c r="BD45" s="316"/>
      <c r="BE45" s="316"/>
      <c r="BF45" s="316"/>
    </row>
    <row r="46" spans="2:58" ht="15.95" customHeight="1">
      <c r="AG46" s="136"/>
      <c r="AH46" s="135"/>
      <c r="AI46" s="135"/>
      <c r="AJ46" s="135"/>
      <c r="AK46" s="135"/>
      <c r="AL46" s="89"/>
      <c r="AM46" s="89"/>
      <c r="AP46" s="315"/>
      <c r="AQ46" s="315"/>
      <c r="AR46" s="315"/>
      <c r="AS46" s="315"/>
      <c r="AT46" s="315"/>
      <c r="AU46" s="315"/>
      <c r="AV46" s="315"/>
      <c r="AZ46" s="316" t="s">
        <v>219</v>
      </c>
      <c r="BA46" s="316"/>
      <c r="BB46" s="316"/>
      <c r="BC46" s="316"/>
      <c r="BD46" s="316"/>
      <c r="BE46" s="316"/>
      <c r="BF46" s="316"/>
    </row>
    <row r="47" spans="2:58" ht="15.95" customHeight="1">
      <c r="AH47" s="135"/>
      <c r="AI47" s="135"/>
      <c r="AJ47" s="135"/>
      <c r="AK47" s="135"/>
      <c r="AL47" s="139"/>
      <c r="AM47" s="139"/>
      <c r="AP47" s="315"/>
      <c r="AQ47" s="315"/>
      <c r="AR47" s="315"/>
      <c r="AS47" s="315"/>
      <c r="AT47" s="315"/>
      <c r="AU47" s="315"/>
      <c r="AV47" s="315"/>
      <c r="AZ47" s="317" t="s">
        <v>220</v>
      </c>
      <c r="BA47" s="317"/>
      <c r="BB47" s="317"/>
      <c r="BC47" s="317"/>
      <c r="BD47" s="317"/>
      <c r="BE47" s="317"/>
      <c r="BF47" s="317"/>
    </row>
    <row r="48" spans="2:58" ht="15.95" customHeight="1">
      <c r="AG48" s="79"/>
      <c r="AH48" s="135"/>
      <c r="AI48" s="135"/>
      <c r="AJ48" s="135"/>
      <c r="AK48" s="135"/>
      <c r="AL48" s="89"/>
      <c r="AM48" s="89"/>
      <c r="AP48" s="315"/>
      <c r="AQ48" s="315"/>
      <c r="AR48" s="315"/>
      <c r="AS48" s="315"/>
      <c r="AT48" s="315"/>
      <c r="AU48" s="315"/>
      <c r="AV48" s="315"/>
      <c r="AZ48" s="317"/>
      <c r="BA48" s="317"/>
      <c r="BB48" s="317"/>
      <c r="BC48" s="317"/>
      <c r="BD48" s="317"/>
      <c r="BE48" s="317"/>
      <c r="BF48" s="317"/>
    </row>
    <row r="49" spans="1:51" ht="15.95" customHeight="1">
      <c r="AG49" s="84"/>
      <c r="AH49" s="135"/>
      <c r="AI49" s="135"/>
      <c r="AJ49" s="135"/>
      <c r="AK49" s="135"/>
      <c r="AN49" s="139"/>
      <c r="AO49" s="140"/>
      <c r="AX49" s="139"/>
      <c r="AY49" s="140"/>
    </row>
    <row r="50" spans="1:51" ht="15.95" customHeight="1">
      <c r="A50" s="318"/>
      <c r="B50" s="318"/>
      <c r="C50" s="318"/>
      <c r="D50" s="318"/>
      <c r="E50" s="318"/>
      <c r="F50" s="318"/>
      <c r="G50" s="318"/>
      <c r="H50" s="318"/>
      <c r="I50" s="318"/>
      <c r="J50" s="318"/>
      <c r="K50" s="20"/>
      <c r="L50" s="20"/>
      <c r="M50" s="139"/>
      <c r="N50" s="139"/>
      <c r="O50" s="139"/>
      <c r="P50" s="139"/>
      <c r="Q50" s="139"/>
      <c r="R50" s="139"/>
      <c r="S50" s="139"/>
      <c r="T50" s="139"/>
      <c r="U50" s="139"/>
      <c r="V50" s="139"/>
      <c r="W50" s="139"/>
      <c r="X50" s="139"/>
      <c r="Y50" s="139"/>
      <c r="Z50" s="139"/>
      <c r="AA50" s="139"/>
      <c r="AB50" s="139"/>
      <c r="AC50" s="139"/>
      <c r="AD50" s="139"/>
      <c r="AF50" s="127"/>
      <c r="AG50" s="139"/>
      <c r="AH50" s="139"/>
      <c r="AI50" s="139"/>
      <c r="AJ50" s="139"/>
      <c r="AK50" s="139"/>
    </row>
    <row r="51" spans="1:51" ht="15.95" customHeight="1">
      <c r="AH51" s="135"/>
      <c r="AI51" s="135"/>
      <c r="AJ51" s="135"/>
      <c r="AK51" s="135"/>
      <c r="AL51" s="141"/>
      <c r="AM51" s="141"/>
    </row>
    <row r="52" spans="1:51" ht="15.95" customHeight="1">
      <c r="AE52" s="139"/>
      <c r="AF52" s="139"/>
    </row>
    <row r="53" spans="1:51" ht="15.95" customHeight="1"/>
    <row r="54" spans="1:51" ht="15.95" customHeight="1">
      <c r="AG54" s="141"/>
      <c r="AH54" s="141"/>
      <c r="AI54" s="141"/>
      <c r="AJ54" s="141"/>
      <c r="AK54" s="141"/>
    </row>
    <row r="55" spans="1:51" ht="15.95" customHeight="1"/>
    <row r="56" spans="1:51" ht="15.95" customHeight="1">
      <c r="AF56" s="141"/>
    </row>
    <row r="57" spans="1:51" ht="15.95" customHeight="1"/>
    <row r="58" spans="1:51" ht="15.95" customHeight="1"/>
    <row r="59" spans="1:51" ht="15.95" customHeight="1"/>
    <row r="60" spans="1:51" ht="15.95" customHeight="1"/>
    <row r="61" spans="1:51" ht="15.95" customHeight="1"/>
    <row r="62" spans="1:51" ht="15.95" customHeight="1"/>
    <row r="63" spans="1:51" ht="15.95" customHeight="1"/>
    <row r="64" spans="1:5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sheetData>
  <mergeCells count="73">
    <mergeCell ref="AJ39:AK39"/>
    <mergeCell ref="AG36:AH38"/>
    <mergeCell ref="AI36:AI38"/>
    <mergeCell ref="AJ36:AK38"/>
    <mergeCell ref="AJ29:AK29"/>
    <mergeCell ref="AJ30:AK30"/>
    <mergeCell ref="AJ31:AK31"/>
    <mergeCell ref="AJ34:AK34"/>
    <mergeCell ref="AJ35:AK35"/>
    <mergeCell ref="AJ32:AK33"/>
    <mergeCell ref="A50:J50"/>
    <mergeCell ref="B20:J26"/>
    <mergeCell ref="R15:S15"/>
    <mergeCell ref="X30:AD30"/>
    <mergeCell ref="AG32:AG35"/>
    <mergeCell ref="AF28:AI28"/>
    <mergeCell ref="AG29:AI29"/>
    <mergeCell ref="AH32:AH33"/>
    <mergeCell ref="AI32:AI33"/>
    <mergeCell ref="AG39:AH39"/>
    <mergeCell ref="AO1:AP1"/>
    <mergeCell ref="AO2:AP2"/>
    <mergeCell ref="AP3:AP4"/>
    <mergeCell ref="F1:J1"/>
    <mergeCell ref="N1:P1"/>
    <mergeCell ref="AF1:AG1"/>
    <mergeCell ref="G2:J2"/>
    <mergeCell ref="N2:P2"/>
    <mergeCell ref="W1:Y1"/>
    <mergeCell ref="W2:Y2"/>
    <mergeCell ref="AF2:AG2"/>
    <mergeCell ref="AA4:AB4"/>
    <mergeCell ref="AL32:AL33"/>
    <mergeCell ref="BF3:BF6"/>
    <mergeCell ref="BA5:BA6"/>
    <mergeCell ref="AY20:AZ20"/>
    <mergeCell ref="AP22:AP23"/>
    <mergeCell ref="AZ21:AZ24"/>
    <mergeCell ref="BA21:BA22"/>
    <mergeCell ref="BB21:BB24"/>
    <mergeCell ref="BC21:BC24"/>
    <mergeCell ref="BD21:BD24"/>
    <mergeCell ref="BE21:BE24"/>
    <mergeCell ref="BF21:BF24"/>
    <mergeCell ref="AQ22:AQ23"/>
    <mergeCell ref="AR22:AR23"/>
    <mergeCell ref="AS22:AT22"/>
    <mergeCell ref="AU22:AU23"/>
    <mergeCell ref="BA23:BA24"/>
    <mergeCell ref="BC3:BC6"/>
    <mergeCell ref="BD3:BD6"/>
    <mergeCell ref="BE3:BE6"/>
    <mergeCell ref="AS3:AT3"/>
    <mergeCell ref="BA3:BA4"/>
    <mergeCell ref="BB3:BB6"/>
    <mergeCell ref="AJ14:AK14"/>
    <mergeCell ref="R4:S4"/>
    <mergeCell ref="AJ4:AK4"/>
    <mergeCell ref="AQ3:AQ4"/>
    <mergeCell ref="AA14:AB14"/>
    <mergeCell ref="AO21:AP21"/>
    <mergeCell ref="AV22:AV23"/>
    <mergeCell ref="AP40:AV40"/>
    <mergeCell ref="AY2:AZ2"/>
    <mergeCell ref="AR3:AR4"/>
    <mergeCell ref="AU3:AU4"/>
    <mergeCell ref="AV3:AV4"/>
    <mergeCell ref="AZ3:AZ6"/>
    <mergeCell ref="AP44:AV48"/>
    <mergeCell ref="AZ44:BF44"/>
    <mergeCell ref="AZ45:BF45"/>
    <mergeCell ref="AZ46:BF46"/>
    <mergeCell ref="AZ47:BF48"/>
  </mergeCells>
  <phoneticPr fontId="2"/>
  <printOptions horizontalCentered="1"/>
  <pageMargins left="0.59055118110236227" right="0.59055118110236227" top="0.98425196850393704" bottom="0.78740157480314965" header="0" footer="0"/>
  <pageSetup paperSize="9" scale="94" firstPageNumber="70" orientation="portrait" cellComments="asDisplayed" verticalDpi="96" r:id="rId1"/>
  <headerFooter alignWithMargins="0"/>
  <colBreaks count="5" manualBreakCount="5">
    <brk id="12" max="1048575" man="1"/>
    <brk id="20" max="48" man="1"/>
    <brk id="30" max="1048575" man="1"/>
    <brk id="39" max="1048575" man="1"/>
    <brk id="4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様式Ⅲ－３</vt:lpstr>
      <vt:lpstr>添付 委託費集計</vt:lpstr>
      <vt:lpstr>添付 農研機構支出集計</vt:lpstr>
      <vt:lpstr>添付 自己資金集計</vt:lpstr>
      <vt:lpstr>様式Ⅲ－３ (記載例)</vt:lpstr>
      <vt:lpstr>'添付 委託費集計'!Print_Area</vt:lpstr>
      <vt:lpstr>'添付 自己資金集計'!Print_Area</vt:lpstr>
      <vt:lpstr>'添付 農研機構支出集計'!Print_Area</vt:lpstr>
      <vt:lpstr>'様式Ⅲ－３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2020-02-17T07:19:15Z</dcterms:created>
  <dcterms:modified xsi:type="dcterms:W3CDTF">2020-02-17T07:19:27Z</dcterms:modified>
  <cp:contentStatus/>
</cp:coreProperties>
</file>