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DE5D9185-7834-4536-8758-5E3500F81847}" xr6:coauthVersionLast="44" xr6:coauthVersionMax="44" xr10:uidLastSave="{00000000-0000-0000-0000-000000000000}"/>
  <bookViews>
    <workbookView xWindow="-120" yWindow="-120" windowWidth="29040" windowHeight="15840" tabRatio="537" activeTab="3" xr2:uid="{00000000-000D-0000-FFFF-FFFF00000000}"/>
  </bookViews>
  <sheets>
    <sheet name="様式Ⅲ－３" sheetId="3" r:id="rId1"/>
    <sheet name="添付 自己資金集計" sheetId="6" r:id="rId2"/>
    <sheet name="添付 委託費集計" sheetId="7" r:id="rId3"/>
    <sheet name="様式Ⅲ－３ (記載例)" sheetId="8" r:id="rId4"/>
  </sheets>
  <definedNames>
    <definedName name="_xlnm.Print_Area" localSheetId="0">'様式Ⅲ－３'!$A$1:$AX$44</definedName>
    <definedName name="_xlnm.Print_Area" localSheetId="3">'様式Ⅲ－３ (記載例)'!$A$1:$BH$41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3" i="3" l="1"/>
  <c r="Z33" i="8" l="1"/>
  <c r="Z31" i="8"/>
  <c r="AC33" i="3" l="1"/>
  <c r="AC35" i="3" s="1"/>
  <c r="AA35" i="3" s="1"/>
  <c r="P28" i="8" l="1"/>
  <c r="AC31" i="8" s="1"/>
  <c r="AL38" i="8"/>
  <c r="AU36" i="8"/>
  <c r="Q28" i="8"/>
  <c r="Q29" i="8" s="1"/>
  <c r="Z24" i="8"/>
  <c r="Y24" i="8"/>
  <c r="AC33" i="8" s="1"/>
  <c r="AC35" i="8" s="1"/>
  <c r="S25" i="8"/>
  <c r="R25" i="8"/>
  <c r="S23" i="8"/>
  <c r="R23" i="8"/>
  <c r="AL19" i="8"/>
  <c r="AU18" i="8"/>
  <c r="AB17" i="8"/>
  <c r="AB24" i="8" s="1"/>
  <c r="AA17" i="8"/>
  <c r="AA24" i="8" s="1"/>
  <c r="S18" i="8"/>
  <c r="R18" i="8"/>
  <c r="Z11" i="8"/>
  <c r="Y11" i="8"/>
  <c r="Q12" i="8"/>
  <c r="P12" i="8"/>
  <c r="AB7" i="8"/>
  <c r="AB11" i="8" s="1"/>
  <c r="AA7" i="8"/>
  <c r="AA11" i="8" s="1"/>
  <c r="S7" i="8"/>
  <c r="R7" i="8"/>
  <c r="BE36" i="8"/>
  <c r="BE18" i="8"/>
  <c r="P29" i="8" l="1"/>
  <c r="AA35" i="8"/>
  <c r="S28" i="8"/>
  <c r="S29" i="8" s="1"/>
  <c r="R28" i="8"/>
  <c r="R29" i="8" s="1"/>
  <c r="R12" i="8"/>
  <c r="S12" i="8"/>
  <c r="I13" i="6"/>
  <c r="I24" i="6"/>
  <c r="I25" i="6" s="1"/>
  <c r="L9" i="6"/>
  <c r="L26" i="7"/>
  <c r="L27" i="7"/>
  <c r="K24" i="7"/>
  <c r="J24" i="7"/>
  <c r="I24" i="7"/>
  <c r="H24" i="7"/>
  <c r="G24" i="7"/>
  <c r="G25" i="7" s="1"/>
  <c r="G28" i="7" s="1"/>
  <c r="F24" i="7"/>
  <c r="E24" i="7"/>
  <c r="D24" i="7"/>
  <c r="C24" i="7"/>
  <c r="C25" i="7" s="1"/>
  <c r="C28" i="7" s="1"/>
  <c r="B24" i="7"/>
  <c r="K13" i="7"/>
  <c r="J13" i="7"/>
  <c r="I13" i="7"/>
  <c r="H13" i="7"/>
  <c r="G13" i="7"/>
  <c r="F13" i="7"/>
  <c r="E13" i="7"/>
  <c r="E25" i="7" s="1"/>
  <c r="E28" i="7" s="1"/>
  <c r="D13" i="7"/>
  <c r="C13" i="7"/>
  <c r="B13" i="7"/>
  <c r="L10" i="7"/>
  <c r="L9" i="7"/>
  <c r="K24" i="6"/>
  <c r="J24" i="6"/>
  <c r="H24" i="6"/>
  <c r="G24" i="6"/>
  <c r="F24" i="6"/>
  <c r="E24" i="6"/>
  <c r="D24" i="6"/>
  <c r="C24" i="6"/>
  <c r="B24" i="6"/>
  <c r="K13" i="6"/>
  <c r="J13" i="6"/>
  <c r="H13" i="6"/>
  <c r="G13" i="6"/>
  <c r="F13" i="6"/>
  <c r="E13" i="6"/>
  <c r="D13" i="6"/>
  <c r="C13" i="6"/>
  <c r="B13" i="6"/>
  <c r="L10" i="6"/>
  <c r="AB17" i="3"/>
  <c r="AB24" i="3" s="1"/>
  <c r="AA17" i="3"/>
  <c r="AA24" i="3" s="1"/>
  <c r="AA7" i="3"/>
  <c r="S7" i="3"/>
  <c r="R7" i="3"/>
  <c r="AL38" i="3"/>
  <c r="AL19" i="3"/>
  <c r="AU36" i="3"/>
  <c r="Z24" i="3"/>
  <c r="AB7" i="3"/>
  <c r="AB11" i="3" s="1"/>
  <c r="Y24" i="3"/>
  <c r="Z11" i="3"/>
  <c r="Y11" i="3"/>
  <c r="Q27" i="3"/>
  <c r="Q28" i="3" s="1"/>
  <c r="P27" i="3"/>
  <c r="P28" i="3" s="1"/>
  <c r="S24" i="3"/>
  <c r="R24" i="3"/>
  <c r="S22" i="3"/>
  <c r="R22" i="3"/>
  <c r="S17" i="3"/>
  <c r="R17" i="3"/>
  <c r="Q11" i="3"/>
  <c r="P11" i="3"/>
  <c r="AC31" i="3" s="1"/>
  <c r="S8" i="3"/>
  <c r="R8" i="3"/>
  <c r="AA11" i="3"/>
  <c r="AA8" i="3"/>
  <c r="AB8" i="3"/>
  <c r="AU18" i="3"/>
  <c r="K25" i="7" l="1"/>
  <c r="K28" i="7" s="1"/>
  <c r="B25" i="7"/>
  <c r="B28" i="7" s="1"/>
  <c r="J25" i="7"/>
  <c r="J28" i="7" s="1"/>
  <c r="D25" i="7"/>
  <c r="D28" i="7" s="1"/>
  <c r="H25" i="7"/>
  <c r="H28" i="7" s="1"/>
  <c r="R27" i="3"/>
  <c r="R28" i="3" s="1"/>
  <c r="S11" i="3"/>
  <c r="S27" i="3"/>
  <c r="S28" i="3" s="1"/>
  <c r="R11" i="3"/>
  <c r="C25" i="6"/>
  <c r="G25" i="6"/>
  <c r="L13" i="7"/>
  <c r="I25" i="7"/>
  <c r="I28" i="7" s="1"/>
  <c r="D25" i="6"/>
  <c r="H25" i="6"/>
  <c r="L13" i="6"/>
  <c r="L24" i="7"/>
  <c r="F25" i="7"/>
  <c r="L24" i="6"/>
  <c r="J25" i="6"/>
  <c r="B25" i="6"/>
  <c r="F25" i="6"/>
  <c r="K25" i="6"/>
  <c r="E25" i="6"/>
  <c r="L25" i="7" l="1"/>
  <c r="L25" i="6"/>
  <c r="F28" i="7"/>
  <c r="L28" i="7" l="1"/>
  <c r="L27" i="6" s="1"/>
  <c r="L26" i="6" l="1"/>
  <c r="L2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7" authorId="0" shapeId="0" xr:uid="{00000000-0006-0000-0000-000001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7" authorId="0" shapeId="0" xr:uid="{00000000-0006-0000-0000-000002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7" authorId="0" shapeId="0" xr:uid="{00000000-0006-0000-0000-000003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7" authorId="0" shapeId="0" xr:uid="{00000000-0006-0000-0000-000004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Q1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R1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S11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Y11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Z11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AA11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AB11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R17" authorId="0" shapeId="0" xr:uid="{00000000-0006-0000-0000-00000D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7" authorId="0" shapeId="0" xr:uid="{00000000-0006-0000-0000-00000E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17" authorId="0" shapeId="0" xr:uid="{00000000-0006-0000-0000-00000F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17" authorId="0" shapeId="0" xr:uid="{00000000-0006-0000-0000-000010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2" authorId="0" shapeId="0" xr:uid="{00000000-0006-0000-0000-000011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22" authorId="0" shapeId="0" xr:uid="{00000000-0006-0000-0000-000012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4" authorId="0" shapeId="0" xr:uid="{00000000-0006-0000-0000-000013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24" authorId="0" shapeId="0" xr:uid="{00000000-0006-0000-0000-000014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24" authorId="0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Z24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AA24" authorId="0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AB24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R26" authorId="0" shapeId="0" xr:uid="{00000000-0006-0000-0000-000019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</text>
    </comment>
    <comment ref="S26" authorId="0" shapeId="0" xr:uid="{00000000-0006-0000-0000-00001A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</text>
    </comment>
    <comment ref="P27" authorId="0" shapeId="0" xr:uid="{00000000-0006-0000-0000-00001B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Q27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R27" authorId="0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S27" authorId="0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P28" authorId="0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Q28" authorId="0" shapeId="0" xr:uid="{00000000-0006-0000-0000-000020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R28" authorId="0" shapeId="0" xr:uid="{00000000-0006-0000-0000-000021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S28" authorId="0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2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・（＋）の場合は、超過額を翌年に繰り越すことが可能。
・（－）の場合は、「０」又は「＋」になるまで、委託費に計上した経費を自己資金に計上し直す。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7" authorId="0" shapeId="0" xr:uid="{00000000-0006-0000-0300-000001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7" authorId="0" shapeId="0" xr:uid="{00000000-0006-0000-0300-000002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7" authorId="0" shapeId="0" xr:uid="{00000000-0006-0000-0300-000003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7" authorId="0" shapeId="0" xr:uid="{00000000-0006-0000-0300-000004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9" authorId="0" shapeId="0" xr:uid="{00000000-0006-0000-0300-000005000000}">
      <text>
        <r>
          <rPr>
            <b/>
            <sz val="8"/>
            <color indexed="81"/>
            <rFont val="MS P ゴシック"/>
            <family val="3"/>
            <charset val="128"/>
          </rPr>
          <t>※委託費限度額を越え、帳簿上、「自己資金」に仕訳が困難が額については、「自己負担額」に整理してください。</t>
        </r>
        <r>
          <rPr>
            <sz val="8"/>
            <color indexed="81"/>
            <rFont val="MS P ゴシック"/>
            <family val="3"/>
            <charset val="128"/>
          </rPr>
          <t xml:space="preserve">
</t>
        </r>
      </text>
    </comment>
    <comment ref="Y11" authorId="0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Z11" authorId="0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AA11" authorId="0" shapeId="0" xr:uid="{00000000-0006-0000-0300-000008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AB11" authorId="0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P12" authorId="0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Q12" authorId="0" shapeId="0" xr:uid="{00000000-0006-0000-0300-00000B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R12" authorId="0" shapeId="0" xr:uid="{00000000-0006-0000-0300-00000C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S12" authorId="0" shapeId="0" xr:uid="{00000000-0006-0000-0300-00000D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AA17" authorId="0" shapeId="0" xr:uid="{00000000-0006-0000-0300-00000E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17" authorId="0" shapeId="0" xr:uid="{00000000-0006-0000-0300-00000F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8" authorId="0" shapeId="0" xr:uid="{00000000-0006-0000-0300-000010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8" authorId="0" shapeId="0" xr:uid="{00000000-0006-0000-0300-000011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3" authorId="0" shapeId="0" xr:uid="{00000000-0006-0000-0300-000012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23" authorId="0" shapeId="0" xr:uid="{00000000-0006-0000-0300-000013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24" authorId="0" shapeId="0" xr:uid="{00000000-0006-0000-0300-000014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Z24" authorId="0" shapeId="0" xr:uid="{00000000-0006-0000-0300-000015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AA24" authorId="0" shapeId="0" xr:uid="{00000000-0006-0000-0300-000016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AB24" authorId="0" shapeId="0" xr:uid="{00000000-0006-0000-0300-000017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R25" authorId="0" shapeId="0" xr:uid="{00000000-0006-0000-0300-000018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25" authorId="0" shapeId="0" xr:uid="{00000000-0006-0000-0300-000019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7" authorId="0" shapeId="0" xr:uid="{00000000-0006-0000-0300-00001A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</text>
    </comment>
    <comment ref="S27" authorId="0" shapeId="0" xr:uid="{00000000-0006-0000-0300-00001B000000}">
      <text>
        <r>
          <rPr>
            <sz val="8"/>
            <color indexed="81"/>
            <rFont val="ＭＳ Ｐゴシック"/>
            <family val="3"/>
            <charset val="128"/>
          </rPr>
          <t>自動計算</t>
        </r>
      </text>
    </comment>
    <comment ref="P28" authorId="0" shapeId="0" xr:uid="{00000000-0006-0000-0300-00001C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Q28" authorId="0" shapeId="0" xr:uid="{00000000-0006-0000-0300-00001D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R28" authorId="0" shapeId="0" xr:uid="{00000000-0006-0000-0300-00001E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S28" authorId="0" shapeId="0" xr:uid="{00000000-0006-0000-0300-00001F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P29" authorId="0" shapeId="0" xr:uid="{00000000-0006-0000-0300-000020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Q29" authorId="0" shapeId="0" xr:uid="{00000000-0006-0000-0300-000021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R29" authorId="0" shapeId="0" xr:uid="{00000000-0006-0000-0300-000022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S29" authorId="0" shapeId="0" xr:uid="{00000000-0006-0000-0300-000023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<sst xmlns="http://schemas.openxmlformats.org/spreadsheetml/2006/main" count="406" uniqueCount="144">
  <si>
    <t>購　入　金　額</t>
  </si>
  <si>
    <t>増</t>
  </si>
  <si>
    <t>減</t>
  </si>
  <si>
    <t>員数</t>
  </si>
  <si>
    <t>円</t>
  </si>
  <si>
    <t>比　較　増　減</t>
  </si>
  <si>
    <t>（うち消費税）</t>
  </si>
  <si>
    <t>区　　　分</t>
    <phoneticPr fontId="2"/>
  </si>
  <si>
    <t>精 算 額</t>
    <phoneticPr fontId="2"/>
  </si>
  <si>
    <t>予 算 額</t>
    <phoneticPr fontId="2"/>
  </si>
  <si>
    <t>備　考</t>
    <phoneticPr fontId="2"/>
  </si>
  <si>
    <t>規格・型式</t>
    <rPh sb="3" eb="5">
      <t>カタシキ</t>
    </rPh>
    <phoneticPr fontId="2"/>
  </si>
  <si>
    <t>単価（税込）</t>
    <rPh sb="3" eb="5">
      <t>ゼイコミ</t>
    </rPh>
    <phoneticPr fontId="2"/>
  </si>
  <si>
    <t>金額（税込）</t>
    <rPh sb="3" eb="5">
      <t>ゼイコミ</t>
    </rPh>
    <phoneticPr fontId="2"/>
  </si>
  <si>
    <t>使用目的</t>
    <phoneticPr fontId="2"/>
  </si>
  <si>
    <t>　委託費</t>
    <phoneticPr fontId="2"/>
  </si>
  <si>
    <t>合　計</t>
    <rPh sb="0" eb="1">
      <t>ゴウ</t>
    </rPh>
    <rPh sb="2" eb="3">
      <t>ケイ</t>
    </rPh>
    <phoneticPr fontId="2"/>
  </si>
  <si>
    <t>（住　所）</t>
    <rPh sb="1" eb="2">
      <t>ジュウ</t>
    </rPh>
    <rPh sb="3" eb="4">
      <t>トコロ</t>
    </rPh>
    <phoneticPr fontId="2"/>
  </si>
  <si>
    <t>　支出の部</t>
    <phoneticPr fontId="2"/>
  </si>
  <si>
    <t>（代表者）</t>
    <rPh sb="1" eb="4">
      <t>ダイヒョウシャ</t>
    </rPh>
    <phoneticPr fontId="2"/>
  </si>
  <si>
    <t>印</t>
    <rPh sb="0" eb="1">
      <t>イン</t>
    </rPh>
    <phoneticPr fontId="2"/>
  </si>
  <si>
    <t>（２）委託試験研究の開始及び完了の時期</t>
    <phoneticPr fontId="2"/>
  </si>
  <si>
    <t>開始：平成○○年○月○日</t>
    <rPh sb="0" eb="2">
      <t>カイシ</t>
    </rPh>
    <rPh sb="3" eb="5">
      <t>ヘイセイ</t>
    </rPh>
    <rPh sb="7" eb="8">
      <t>ネン</t>
    </rPh>
    <rPh sb="9" eb="10">
      <t>ガツ</t>
    </rPh>
    <rPh sb="11" eb="12">
      <t>ニチ</t>
    </rPh>
    <phoneticPr fontId="2"/>
  </si>
  <si>
    <t>比　較　増　減</t>
    <phoneticPr fontId="2"/>
  </si>
  <si>
    <t>委託試験研究実績報告書</t>
    <phoneticPr fontId="2"/>
  </si>
  <si>
    <t>１　事業の実施状況</t>
    <phoneticPr fontId="2"/>
  </si>
  <si>
    <t>計</t>
    <phoneticPr fontId="2"/>
  </si>
  <si>
    <t>生物系特定産業技術研究支援センター所長　殿</t>
    <phoneticPr fontId="2"/>
  </si>
  <si>
    <t>品　　目</t>
    <phoneticPr fontId="2"/>
  </si>
  <si>
    <t>使用目的</t>
    <phoneticPr fontId="2"/>
  </si>
  <si>
    <t>備　考</t>
    <phoneticPr fontId="2"/>
  </si>
  <si>
    <t>委託試験研究実績報告書</t>
    <phoneticPr fontId="2"/>
  </si>
  <si>
    <t>生物系特定産業技術研究支援センター所長　殿</t>
    <phoneticPr fontId="2"/>
  </si>
  <si>
    <t>１　事業の実施状況</t>
    <phoneticPr fontId="2"/>
  </si>
  <si>
    <t>（２）委託試験研究の開始及び完了の時期</t>
    <phoneticPr fontId="2"/>
  </si>
  <si>
    <t>××大学××研究センター　生研　太郎　</t>
    <phoneticPr fontId="2"/>
  </si>
  <si>
    <t>委託試験研究成果報告書のとおり　</t>
    <phoneticPr fontId="2"/>
  </si>
  <si>
    <t>（３）委託試験研究の研究代表者の所属及び氏名</t>
    <rPh sb="10" eb="12">
      <t>ケンキュウ</t>
    </rPh>
    <rPh sb="12" eb="15">
      <t>ダイヒョウシャ</t>
    </rPh>
    <phoneticPr fontId="2"/>
  </si>
  <si>
    <t>（代表機関名）</t>
    <rPh sb="1" eb="3">
      <t>ダイヒョウ</t>
    </rPh>
    <rPh sb="3" eb="6">
      <t>キカンメイ</t>
    </rPh>
    <phoneticPr fontId="2"/>
  </si>
  <si>
    <t>（１）試験研究計画名</t>
    <rPh sb="7" eb="9">
      <t>ケイカク</t>
    </rPh>
    <phoneticPr fontId="2"/>
  </si>
  <si>
    <t>○○○○○○</t>
    <phoneticPr fontId="2"/>
  </si>
  <si>
    <t>精　算　 額</t>
    <phoneticPr fontId="2"/>
  </si>
  <si>
    <t>予　算　額</t>
    <phoneticPr fontId="2"/>
  </si>
  <si>
    <t>　直接経費　</t>
    <phoneticPr fontId="2"/>
  </si>
  <si>
    <t>　一般管理費</t>
    <rPh sb="1" eb="3">
      <t>イッパン</t>
    </rPh>
    <rPh sb="3" eb="6">
      <t>カンリヒ</t>
    </rPh>
    <phoneticPr fontId="2"/>
  </si>
  <si>
    <t>　消費税等相当額</t>
    <rPh sb="1" eb="4">
      <t>ショウヒゼイ</t>
    </rPh>
    <rPh sb="4" eb="5">
      <t>トウ</t>
    </rPh>
    <rPh sb="5" eb="8">
      <t>ソウトウガク</t>
    </rPh>
    <phoneticPr fontId="2"/>
  </si>
  <si>
    <t>試作品名</t>
    <rPh sb="0" eb="3">
      <t>シサクヒン</t>
    </rPh>
    <rPh sb="3" eb="4">
      <t>メイ</t>
    </rPh>
    <phoneticPr fontId="2"/>
  </si>
  <si>
    <t>構成</t>
    <rPh sb="0" eb="2">
      <t>コウセイ</t>
    </rPh>
    <phoneticPr fontId="2"/>
  </si>
  <si>
    <t>仕　様</t>
    <rPh sb="0" eb="1">
      <t>シ</t>
    </rPh>
    <rPh sb="2" eb="3">
      <t>サマ</t>
    </rPh>
    <phoneticPr fontId="2"/>
  </si>
  <si>
    <t>製造又は取得価格</t>
    <rPh sb="0" eb="2">
      <t>セイゾウ</t>
    </rPh>
    <rPh sb="2" eb="3">
      <t>マタ</t>
    </rPh>
    <rPh sb="4" eb="6">
      <t>シュトク</t>
    </rPh>
    <rPh sb="6" eb="8">
      <t>カカク</t>
    </rPh>
    <phoneticPr fontId="2"/>
  </si>
  <si>
    <t>所有権者
（試作品の所在地）</t>
    <rPh sb="0" eb="2">
      <t>ショユウ</t>
    </rPh>
    <rPh sb="2" eb="4">
      <t>ケンシャ</t>
    </rPh>
    <rPh sb="6" eb="9">
      <t>シサクヒン</t>
    </rPh>
    <rPh sb="10" eb="13">
      <t>ショザイチ</t>
    </rPh>
    <phoneticPr fontId="2"/>
  </si>
  <si>
    <t>資産計上した場合の年月</t>
    <rPh sb="0" eb="2">
      <t>シサン</t>
    </rPh>
    <rPh sb="2" eb="4">
      <t>ケイジョウ</t>
    </rPh>
    <rPh sb="6" eb="8">
      <t>バアイ</t>
    </rPh>
    <rPh sb="9" eb="11">
      <t>ネンゲツ</t>
    </rPh>
    <phoneticPr fontId="2"/>
  </si>
  <si>
    <t>備　考</t>
    <rPh sb="0" eb="1">
      <t>ソナエ</t>
    </rPh>
    <rPh sb="2" eb="3">
      <t>コウ</t>
    </rPh>
    <phoneticPr fontId="2"/>
  </si>
  <si>
    <t>人件費　　　　　　　　　　　　　　　　　円</t>
    <rPh sb="0" eb="3">
      <t>ジンケンヒ</t>
    </rPh>
    <rPh sb="20" eb="21">
      <t>エン</t>
    </rPh>
    <phoneticPr fontId="2"/>
  </si>
  <si>
    <t>謝金　　　　　　　　　　　　　　　　　　 円</t>
    <rPh sb="0" eb="2">
      <t>シャキン</t>
    </rPh>
    <rPh sb="21" eb="22">
      <t>エン</t>
    </rPh>
    <phoneticPr fontId="2"/>
  </si>
  <si>
    <t>旅費　　　　　　　　　　　　　　　　　　 円</t>
    <rPh sb="0" eb="2">
      <t>リョヒ</t>
    </rPh>
    <rPh sb="21" eb="22">
      <t>エン</t>
    </rPh>
    <phoneticPr fontId="2"/>
  </si>
  <si>
    <t>試験研究費　　　　　　　　　　　　　　円</t>
    <rPh sb="0" eb="2">
      <t>シケン</t>
    </rPh>
    <rPh sb="2" eb="5">
      <t>ケンキュウヒ</t>
    </rPh>
    <rPh sb="19" eb="20">
      <t>エン</t>
    </rPh>
    <phoneticPr fontId="2"/>
  </si>
  <si>
    <t>（コンソーシアム名）</t>
    <rPh sb="8" eb="9">
      <t>メイ</t>
    </rPh>
    <phoneticPr fontId="2"/>
  </si>
  <si>
    <t>（４）委託試験研究の成果</t>
    <phoneticPr fontId="2"/>
  </si>
  <si>
    <t>国立研究開発法人農業・食品産業技術総合研究機構</t>
    <rPh sb="0" eb="2">
      <t>コクリツ</t>
    </rPh>
    <rPh sb="2" eb="4">
      <t>ケンキュウ</t>
    </rPh>
    <rPh sb="4" eb="6">
      <t>カイハツ</t>
    </rPh>
    <rPh sb="11" eb="13">
      <t>ショクヒン</t>
    </rPh>
    <rPh sb="17" eb="19">
      <t>ソウゴウ</t>
    </rPh>
    <phoneticPr fontId="2"/>
  </si>
  <si>
    <t>（様式Ⅲ－３）</t>
    <rPh sb="1" eb="3">
      <t>ヨウシキ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</si>
  <si>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</si>
  <si>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</si>
  <si>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４－１　委託費</t>
    <rPh sb="4" eb="7">
      <t>イタクヒ</t>
    </rPh>
    <phoneticPr fontId="2"/>
  </si>
  <si>
    <t>４－２　自己資金</t>
    <rPh sb="4" eb="6">
      <t>ジコ</t>
    </rPh>
    <rPh sb="6" eb="8">
      <t>シキン</t>
    </rPh>
    <phoneticPr fontId="2"/>
  </si>
  <si>
    <t>５－１　委託費</t>
    <rPh sb="4" eb="7">
      <t>イタクヒ</t>
    </rPh>
    <phoneticPr fontId="2"/>
  </si>
  <si>
    <t>５－２　自己資金</t>
    <rPh sb="4" eb="6">
      <t>ジコ</t>
    </rPh>
    <rPh sb="6" eb="8">
      <t>シキン</t>
    </rPh>
    <phoneticPr fontId="2"/>
  </si>
  <si>
    <t>６　取得した試作品等</t>
    <rPh sb="2" eb="4">
      <t>シュトク</t>
    </rPh>
    <rPh sb="6" eb="9">
      <t>シサクヒン</t>
    </rPh>
    <rPh sb="9" eb="10">
      <t>トウ</t>
    </rPh>
    <phoneticPr fontId="2"/>
  </si>
  <si>
    <t>試験研究計画名：</t>
    <phoneticPr fontId="19"/>
  </si>
  <si>
    <t>○○○○○○○○○○○○○○○○○○</t>
    <phoneticPr fontId="19"/>
  </si>
  <si>
    <t>コンソーシアム名：　</t>
    <rPh sb="7" eb="8">
      <t>メイ</t>
    </rPh>
    <phoneticPr fontId="19"/>
  </si>
  <si>
    <t>○○○○○○○○○</t>
    <phoneticPr fontId="19"/>
  </si>
  <si>
    <t>当該事業年度の実施期間：</t>
    <rPh sb="0" eb="2">
      <t>トウガイ</t>
    </rPh>
    <rPh sb="2" eb="4">
      <t>ジギョウ</t>
    </rPh>
    <rPh sb="4" eb="6">
      <t>ネンド</t>
    </rPh>
    <rPh sb="7" eb="9">
      <t>ジッシ</t>
    </rPh>
    <rPh sb="9" eb="11">
      <t>キカン</t>
    </rPh>
    <phoneticPr fontId="19"/>
  </si>
  <si>
    <t>○○（株）</t>
    <rPh sb="2" eb="5">
      <t>カブ</t>
    </rPh>
    <phoneticPr fontId="19"/>
  </si>
  <si>
    <t>（株）○○</t>
    <rPh sb="0" eb="3">
      <t>カブ</t>
    </rPh>
    <phoneticPr fontId="19"/>
  </si>
  <si>
    <t>合計</t>
    <rPh sb="0" eb="2">
      <t>ゴウケイ</t>
    </rPh>
    <phoneticPr fontId="19"/>
  </si>
  <si>
    <t>備考</t>
    <rPh sb="0" eb="2">
      <t>ビコウ</t>
    </rPh>
    <phoneticPr fontId="19"/>
  </si>
  <si>
    <t>　試験研究費計</t>
    <rPh sb="1" eb="3">
      <t>シケン</t>
    </rPh>
    <rPh sb="3" eb="6">
      <t>ケンキュウヒ</t>
    </rPh>
    <rPh sb="6" eb="7">
      <t>ケイ</t>
    </rPh>
    <phoneticPr fontId="2"/>
  </si>
  <si>
    <t>直接経費合計</t>
    <rPh sb="0" eb="2">
      <t>チョクセツ</t>
    </rPh>
    <rPh sb="2" eb="4">
      <t>ケイヒ</t>
    </rPh>
    <rPh sb="4" eb="6">
      <t>ゴウケイ</t>
    </rPh>
    <phoneticPr fontId="2"/>
  </si>
  <si>
    <t>D=B-C</t>
    <phoneticPr fontId="19"/>
  </si>
  <si>
    <t>人件費計</t>
    <rPh sb="0" eb="3">
      <t>ジンケンヒ</t>
    </rPh>
    <rPh sb="3" eb="4">
      <t>ケイ</t>
    </rPh>
    <phoneticPr fontId="2"/>
  </si>
  <si>
    <t>謝金</t>
    <rPh sb="0" eb="2">
      <t>シャキン</t>
    </rPh>
    <phoneticPr fontId="2"/>
  </si>
  <si>
    <t>国内旅費（依頼出張）</t>
    <rPh sb="0" eb="2">
      <t>コクナイ</t>
    </rPh>
    <rPh sb="2" eb="4">
      <t>リョヒ</t>
    </rPh>
    <phoneticPr fontId="2"/>
  </si>
  <si>
    <t>外国旅費</t>
    <rPh sb="0" eb="2">
      <t>ガイコク</t>
    </rPh>
    <rPh sb="2" eb="4">
      <t>リョヒ</t>
    </rPh>
    <phoneticPr fontId="19"/>
  </si>
  <si>
    <t>旅費計</t>
    <rPh sb="0" eb="2">
      <t>リョヒ</t>
    </rPh>
    <rPh sb="2" eb="3">
      <t>ケイ</t>
    </rPh>
    <phoneticPr fontId="2"/>
  </si>
  <si>
    <t>機械・備品費計</t>
    <rPh sb="0" eb="2">
      <t>キカイ</t>
    </rPh>
    <rPh sb="3" eb="6">
      <t>ビヒンヒ</t>
    </rPh>
    <rPh sb="6" eb="7">
      <t>ケイ</t>
    </rPh>
    <phoneticPr fontId="2"/>
  </si>
  <si>
    <t>印刷製本費計</t>
    <rPh sb="0" eb="2">
      <t>インサツ</t>
    </rPh>
    <rPh sb="2" eb="4">
      <t>セイホン</t>
    </rPh>
    <rPh sb="4" eb="5">
      <t>ヒ</t>
    </rPh>
    <rPh sb="5" eb="6">
      <t>ケイ</t>
    </rPh>
    <phoneticPr fontId="2"/>
  </si>
  <si>
    <t>消耗品計</t>
    <rPh sb="0" eb="3">
      <t>ショウモウヒン</t>
    </rPh>
    <rPh sb="3" eb="4">
      <t>ケイ</t>
    </rPh>
    <phoneticPr fontId="2"/>
  </si>
  <si>
    <t>借料及び損料計</t>
    <rPh sb="0" eb="2">
      <t>シャクリョウ</t>
    </rPh>
    <rPh sb="2" eb="3">
      <t>オヨ</t>
    </rPh>
    <rPh sb="4" eb="6">
      <t>ソンリョウ</t>
    </rPh>
    <rPh sb="6" eb="7">
      <t>ケイ</t>
    </rPh>
    <phoneticPr fontId="2"/>
  </si>
  <si>
    <t>光熱水料計</t>
    <rPh sb="0" eb="4">
      <t>コウネツスイリョウ</t>
    </rPh>
    <rPh sb="4" eb="5">
      <t>ケイ</t>
    </rPh>
    <phoneticPr fontId="2"/>
  </si>
  <si>
    <t>燃料費計</t>
    <rPh sb="0" eb="3">
      <t>ネンリョウヒ</t>
    </rPh>
    <rPh sb="3" eb="4">
      <t>ケイ</t>
    </rPh>
    <phoneticPr fontId="2"/>
  </si>
  <si>
    <t>会議費計</t>
    <rPh sb="0" eb="3">
      <t>カイギヒ</t>
    </rPh>
    <rPh sb="3" eb="4">
      <t>ケイ</t>
    </rPh>
    <phoneticPr fontId="2"/>
  </si>
  <si>
    <t>雑役務費計</t>
    <rPh sb="0" eb="3">
      <t>ザツエキム</t>
    </rPh>
    <rPh sb="3" eb="4">
      <t>ヒ</t>
    </rPh>
    <rPh sb="4" eb="5">
      <t>ケイ</t>
    </rPh>
    <phoneticPr fontId="2"/>
  </si>
  <si>
    <t>賃金計</t>
    <rPh sb="0" eb="2">
      <t>チンギン</t>
    </rPh>
    <rPh sb="2" eb="3">
      <t>ケイ</t>
    </rPh>
    <phoneticPr fontId="2"/>
  </si>
  <si>
    <t>一般管理費計</t>
    <rPh sb="0" eb="2">
      <t>イッパン</t>
    </rPh>
    <rPh sb="2" eb="5">
      <t>カンリヒ</t>
    </rPh>
    <rPh sb="5" eb="6">
      <t>ケイ</t>
    </rPh>
    <phoneticPr fontId="2"/>
  </si>
  <si>
    <t>消費税等相当額</t>
    <rPh sb="0" eb="3">
      <t>ショウヒゼイ</t>
    </rPh>
    <rPh sb="3" eb="4">
      <t>トウ</t>
    </rPh>
    <rPh sb="4" eb="7">
      <t>ソウトウガク</t>
    </rPh>
    <phoneticPr fontId="2"/>
  </si>
  <si>
    <t>人件費　　　　　　　　　　　　　　　円</t>
    <rPh sb="0" eb="3">
      <t>ジンケンヒ</t>
    </rPh>
    <rPh sb="18" eb="19">
      <t>エン</t>
    </rPh>
    <phoneticPr fontId="2"/>
  </si>
  <si>
    <t>謝金　　　　　　　　　　　　　　　　 円</t>
    <rPh sb="0" eb="2">
      <t>シャキン</t>
    </rPh>
    <rPh sb="19" eb="20">
      <t>エン</t>
    </rPh>
    <phoneticPr fontId="2"/>
  </si>
  <si>
    <t>旅費　　　　　　　　　　　　　　　　 円</t>
    <rPh sb="0" eb="2">
      <t>リョヒ</t>
    </rPh>
    <rPh sb="19" eb="20">
      <t>エン</t>
    </rPh>
    <phoneticPr fontId="2"/>
  </si>
  <si>
    <t>試験研究費　　　　　　　　　　　　円</t>
    <rPh sb="0" eb="2">
      <t>シケン</t>
    </rPh>
    <rPh sb="2" eb="5">
      <t>ケンキュウヒ</t>
    </rPh>
    <rPh sb="17" eb="18">
      <t>エン</t>
    </rPh>
    <phoneticPr fontId="2"/>
  </si>
  <si>
    <t>委託費合計額（A）</t>
    <rPh sb="0" eb="2">
      <t>イタク</t>
    </rPh>
    <rPh sb="2" eb="3">
      <t>ヒ</t>
    </rPh>
    <rPh sb="3" eb="6">
      <t>ゴウケイガク</t>
    </rPh>
    <phoneticPr fontId="2"/>
  </si>
  <si>
    <t>自己資金合計（B）</t>
    <rPh sb="0" eb="2">
      <t>ジコ</t>
    </rPh>
    <rPh sb="2" eb="4">
      <t>シキン</t>
    </rPh>
    <rPh sb="4" eb="6">
      <t>ゴウケイ</t>
    </rPh>
    <phoneticPr fontId="2"/>
  </si>
  <si>
    <t>A</t>
    <phoneticPr fontId="19"/>
  </si>
  <si>
    <t>差額（D)</t>
    <rPh sb="0" eb="2">
      <t>サガク</t>
    </rPh>
    <phoneticPr fontId="19"/>
  </si>
  <si>
    <t>細目/構成員名</t>
    <rPh sb="0" eb="2">
      <t>サイモク</t>
    </rPh>
    <rPh sb="3" eb="6">
      <t>コウセイイン</t>
    </rPh>
    <rPh sb="6" eb="7">
      <t>メイ</t>
    </rPh>
    <phoneticPr fontId="2"/>
  </si>
  <si>
    <t>試験研究費計</t>
    <rPh sb="0" eb="2">
      <t>シケン</t>
    </rPh>
    <rPh sb="2" eb="5">
      <t>ケンキュウヒ</t>
    </rPh>
    <rPh sb="5" eb="6">
      <t>ケイ</t>
    </rPh>
    <phoneticPr fontId="2"/>
  </si>
  <si>
    <t>委託費総額（A)</t>
    <rPh sb="0" eb="2">
      <t>イタク</t>
    </rPh>
    <rPh sb="2" eb="3">
      <t>ヒ</t>
    </rPh>
    <rPh sb="3" eb="5">
      <t>ソウガク</t>
    </rPh>
    <phoneticPr fontId="19"/>
  </si>
  <si>
    <t>H○.○.○</t>
    <phoneticPr fontId="19"/>
  </si>
  <si>
    <t>～</t>
    <phoneticPr fontId="2"/>
  </si>
  <si>
    <t>平成○○年度　委託費集計表</t>
    <rPh sb="0" eb="2">
      <t>ヘイセイ</t>
    </rPh>
    <rPh sb="4" eb="6">
      <t>ネンド</t>
    </rPh>
    <rPh sb="7" eb="10">
      <t>イタクヒ</t>
    </rPh>
    <rPh sb="10" eb="13">
      <t>シュウケイヒョウ</t>
    </rPh>
    <phoneticPr fontId="19"/>
  </si>
  <si>
    <t>２　収支精算</t>
    <rPh sb="2" eb="4">
      <t>シュウシ</t>
    </rPh>
    <rPh sb="4" eb="6">
      <t>セイサン</t>
    </rPh>
    <phoneticPr fontId="2"/>
  </si>
  <si>
    <t>２－１　委託費</t>
    <rPh sb="4" eb="6">
      <t>イタク</t>
    </rPh>
    <rPh sb="6" eb="7">
      <t>ヒ</t>
    </rPh>
    <phoneticPr fontId="2"/>
  </si>
  <si>
    <t>２－２　自己資金</t>
    <rPh sb="4" eb="6">
      <t>ジコ</t>
    </rPh>
    <rPh sb="6" eb="8">
      <t>シキン</t>
    </rPh>
    <phoneticPr fontId="2"/>
  </si>
  <si>
    <t>　自己資金</t>
    <rPh sb="1" eb="3">
      <t>ジコ</t>
    </rPh>
    <rPh sb="3" eb="5">
      <t>シキン</t>
    </rPh>
    <phoneticPr fontId="2"/>
  </si>
  <si>
    <t>３－１　委託費</t>
    <rPh sb="4" eb="7">
      <t>イタクヒ</t>
    </rPh>
    <phoneticPr fontId="2"/>
  </si>
  <si>
    <t>３－２　自己資金</t>
    <rPh sb="4" eb="6">
      <t>ジコ</t>
    </rPh>
    <rPh sb="6" eb="8">
      <t>シキン</t>
    </rPh>
    <phoneticPr fontId="2"/>
  </si>
  <si>
    <t>Aｘ１／２</t>
    <phoneticPr fontId="19"/>
  </si>
  <si>
    <t>自己資金
マッチング条件成立下限額（C)</t>
    <rPh sb="0" eb="2">
      <t>ジコ</t>
    </rPh>
    <rPh sb="2" eb="4">
      <t>シキン</t>
    </rPh>
    <rPh sb="10" eb="12">
      <t>ジョウケン</t>
    </rPh>
    <rPh sb="12" eb="14">
      <t>セイリツ</t>
    </rPh>
    <rPh sb="14" eb="16">
      <t>カゲン</t>
    </rPh>
    <rPh sb="16" eb="17">
      <t>ガク</t>
    </rPh>
    <phoneticPr fontId="19"/>
  </si>
  <si>
    <t>その他必要に応じて
計上可能な経費</t>
    <phoneticPr fontId="19"/>
  </si>
  <si>
    <r>
      <t>○○○○○○</t>
    </r>
    <r>
      <rPr>
        <sz val="10"/>
        <color rgb="FFFF0000"/>
        <rFont val="ＭＳ Ｐゴシック"/>
        <family val="3"/>
        <charset val="128"/>
      </rPr>
      <t>←※委託研究契約書に記載されている試験研究計画名を記載</t>
    </r>
    <phoneticPr fontId="2"/>
  </si>
  <si>
    <r>
      <t>開始：平成○○年○月○日　</t>
    </r>
    <r>
      <rPr>
        <sz val="10"/>
        <color rgb="FFFF0000"/>
        <rFont val="ＭＳ Ｐゴシック"/>
        <family val="3"/>
        <charset val="128"/>
      </rPr>
      <t>←※当該年度の事業実施期間を記載</t>
    </r>
    <rPh sb="0" eb="2">
      <t>カイシ</t>
    </rPh>
    <rPh sb="3" eb="5">
      <t>ヘイセイ</t>
    </rPh>
    <rPh sb="7" eb="8">
      <t>ネン</t>
    </rPh>
    <rPh sb="9" eb="10">
      <t>ガツ</t>
    </rPh>
    <rPh sb="11" eb="12">
      <t>ニチ</t>
    </rPh>
    <phoneticPr fontId="2"/>
  </si>
  <si>
    <t>３　物品購入実績</t>
    <rPh sb="2" eb="4">
      <t>ブッピン</t>
    </rPh>
    <rPh sb="4" eb="6">
      <t>コウニュウ</t>
    </rPh>
    <rPh sb="6" eb="8">
      <t>ジッセキ</t>
    </rPh>
    <phoneticPr fontId="2"/>
  </si>
  <si>
    <t>４　取得した試作品等</t>
    <rPh sb="2" eb="4">
      <t>シュトク</t>
    </rPh>
    <rPh sb="6" eb="9">
      <t>シサクヒン</t>
    </rPh>
    <rPh sb="9" eb="10">
      <t>トウ</t>
    </rPh>
    <phoneticPr fontId="2"/>
  </si>
  <si>
    <t>項　　　　目</t>
    <rPh sb="0" eb="1">
      <t>コウ</t>
    </rPh>
    <rPh sb="5" eb="6">
      <t>メ</t>
    </rPh>
    <phoneticPr fontId="2"/>
  </si>
  <si>
    <t>　※契約書記載の代表者名</t>
    <phoneticPr fontId="2"/>
  </si>
  <si>
    <t>２－３　マッチングファンド条件成立状況</t>
    <rPh sb="13" eb="15">
      <t>ジョウケン</t>
    </rPh>
    <rPh sb="15" eb="17">
      <t>セイリツ</t>
    </rPh>
    <rPh sb="17" eb="19">
      <t>ジョウキョウ</t>
    </rPh>
    <phoneticPr fontId="2"/>
  </si>
  <si>
    <t>添付資料</t>
    <rPh sb="0" eb="2">
      <t>テンプ</t>
    </rPh>
    <rPh sb="2" eb="4">
      <t>シリョウ</t>
    </rPh>
    <phoneticPr fontId="2"/>
  </si>
  <si>
    <t>28年度</t>
    <rPh sb="2" eb="4">
      <t>ネンド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</si>
  <si>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</si>
  <si>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</si>
  <si>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31年度</t>
    <rPh sb="2" eb="4">
      <t>ネンド</t>
    </rPh>
    <phoneticPr fontId="2"/>
  </si>
  <si>
    <t>合計</t>
    <rPh sb="0" eb="2">
      <t>ゴウケイ</t>
    </rPh>
    <phoneticPr fontId="2"/>
  </si>
  <si>
    <t>委託費実績額（ａ）</t>
    <rPh sb="0" eb="2">
      <t>イタク</t>
    </rPh>
    <rPh sb="2" eb="3">
      <t>ヒ</t>
    </rPh>
    <rPh sb="3" eb="5">
      <t>ジッセキ</t>
    </rPh>
    <rPh sb="5" eb="6">
      <t>ガク</t>
    </rPh>
    <phoneticPr fontId="2"/>
  </si>
  <si>
    <t>自己資金実績額(b)</t>
    <rPh sb="0" eb="2">
      <t>ジコ</t>
    </rPh>
    <rPh sb="2" eb="4">
      <t>シキン</t>
    </rPh>
    <rPh sb="4" eb="7">
      <t>ジッセキガク</t>
    </rPh>
    <phoneticPr fontId="2"/>
  </si>
  <si>
    <t>（ｂ×２）</t>
    <phoneticPr fontId="2"/>
  </si>
  <si>
    <t>マッチングファンド条件成立状況
条件：ａ≦ｂ×マッチング倍率「２」</t>
    <rPh sb="9" eb="11">
      <t>ジョウケン</t>
    </rPh>
    <rPh sb="11" eb="13">
      <t>セイリツ</t>
    </rPh>
    <rPh sb="13" eb="15">
      <t>ジョウキョウ</t>
    </rPh>
    <rPh sb="16" eb="18">
      <t>ジョウケン</t>
    </rPh>
    <rPh sb="28" eb="30">
      <t>バイリツ</t>
    </rPh>
    <phoneticPr fontId="2"/>
  </si>
  <si>
    <t>（知の集積　28補正用）</t>
    <rPh sb="1" eb="2">
      <t>チ</t>
    </rPh>
    <rPh sb="3" eb="5">
      <t>シュウセキ</t>
    </rPh>
    <rPh sb="8" eb="10">
      <t>ホセイ</t>
    </rPh>
    <rPh sb="10" eb="11">
      <t>ヨウ</t>
    </rPh>
    <phoneticPr fontId="2"/>
  </si>
  <si>
    <t>（知の集積　H28補正用）</t>
    <rPh sb="1" eb="2">
      <t>チ</t>
    </rPh>
    <rPh sb="3" eb="5">
      <t>シュウセキ</t>
    </rPh>
    <rPh sb="9" eb="11">
      <t>ホセイ</t>
    </rPh>
    <rPh sb="11" eb="12">
      <t>ヨウ</t>
    </rPh>
    <phoneticPr fontId="2"/>
  </si>
  <si>
    <t>　自己負担額</t>
    <rPh sb="1" eb="3">
      <t>ジコ</t>
    </rPh>
    <rPh sb="3" eb="6">
      <t>フタンガク</t>
    </rPh>
    <phoneticPr fontId="2"/>
  </si>
  <si>
    <t xml:space="preserve">　平成○○年度委託事業について、下記のとおり実施したので、その実績を報告します。
</t>
    <phoneticPr fontId="2"/>
  </si>
  <si>
    <t>R○.3.○</t>
    <phoneticPr fontId="2"/>
  </si>
  <si>
    <t>令和　　年　　月　　日</t>
    <rPh sb="0" eb="2">
      <t>レイワ</t>
    </rPh>
    <phoneticPr fontId="2"/>
  </si>
  <si>
    <t>完了：令和○○年○月○日</t>
    <rPh sb="0" eb="2">
      <t>カンリョウ</t>
    </rPh>
    <rPh sb="3" eb="5">
      <t>レイワ</t>
    </rPh>
    <rPh sb="7" eb="8">
      <t>ネン</t>
    </rPh>
    <rPh sb="9" eb="10">
      <t>ガツ</t>
    </rPh>
    <rPh sb="11" eb="12">
      <t>ニチ</t>
    </rPh>
    <phoneticPr fontId="2"/>
  </si>
  <si>
    <t>平成31年度　自己資金集計表</t>
    <rPh sb="0" eb="2">
      <t>ヘイセイ</t>
    </rPh>
    <rPh sb="4" eb="6">
      <t>ネンド</t>
    </rPh>
    <rPh sb="7" eb="9">
      <t>ジコ</t>
    </rPh>
    <rPh sb="9" eb="11">
      <t>シキン</t>
    </rPh>
    <rPh sb="11" eb="13">
      <t>シュウケイ</t>
    </rPh>
    <rPh sb="13" eb="14">
      <t>ヒョウ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</si>
</sst>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（&quot;#,###&quot;）&quot;"/>
    <numFmt numFmtId="177" formatCode="[$-411]ge\.m\.d;@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.5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9.5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theme="4"/>
      <name val="ＭＳ Ｐゴシック"/>
      <family val="3"/>
      <charset val="128"/>
    </font>
    <font>
      <sz val="10"/>
      <color theme="3" tint="0.39997558519241921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8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0" fontId="20" fillId="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65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" fillId="0" borderId="0" xfId="3">
      <alignment vertical="center"/>
    </xf>
    <xf numFmtId="38" fontId="1" fillId="0" borderId="0" xfId="2" applyFont="1" applyAlignment="1">
      <alignment vertical="center"/>
    </xf>
    <xf numFmtId="38" fontId="21" fillId="0" borderId="0" xfId="2" applyFont="1" applyAlignment="1">
      <alignment vertical="center"/>
    </xf>
    <xf numFmtId="0" fontId="1" fillId="0" borderId="0" xfId="3" applyFont="1">
      <alignment vertical="center"/>
    </xf>
    <xf numFmtId="38" fontId="1" fillId="2" borderId="11" xfId="2" applyFont="1" applyFill="1" applyBorder="1" applyAlignment="1">
      <alignment vertical="center" wrapText="1"/>
    </xf>
    <xf numFmtId="38" fontId="1" fillId="4" borderId="11" xfId="2" applyFont="1" applyFill="1" applyBorder="1" applyAlignment="1">
      <alignment vertical="center" wrapText="1"/>
    </xf>
    <xf numFmtId="38" fontId="1" fillId="4" borderId="11" xfId="3" applyNumberFormat="1" applyFill="1" applyBorder="1">
      <alignment vertical="center"/>
    </xf>
    <xf numFmtId="0" fontId="1" fillId="4" borderId="11" xfId="3" applyFill="1" applyBorder="1">
      <alignment vertical="center"/>
    </xf>
    <xf numFmtId="0" fontId="0" fillId="2" borderId="11" xfId="3" applyFont="1" applyFill="1" applyBorder="1" applyAlignment="1">
      <alignment horizontal="left" vertical="center" wrapText="1"/>
    </xf>
    <xf numFmtId="0" fontId="1" fillId="4" borderId="11" xfId="3" applyFont="1" applyFill="1" applyBorder="1" applyAlignment="1">
      <alignment horizontal="left" vertical="center" wrapText="1"/>
    </xf>
    <xf numFmtId="0" fontId="0" fillId="0" borderId="0" xfId="3" applyFont="1">
      <alignment vertical="center"/>
    </xf>
    <xf numFmtId="177" fontId="1" fillId="0" borderId="11" xfId="3" applyNumberForma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8" fontId="0" fillId="0" borderId="0" xfId="2" applyFont="1" applyAlignment="1">
      <alignment vertical="center"/>
    </xf>
    <xf numFmtId="38" fontId="1" fillId="2" borderId="11" xfId="2" applyFill="1" applyBorder="1" applyAlignment="1">
      <alignment vertical="center"/>
    </xf>
    <xf numFmtId="38" fontId="1" fillId="4" borderId="11" xfId="2" applyFill="1" applyBorder="1" applyAlignment="1">
      <alignment vertical="center"/>
    </xf>
    <xf numFmtId="38" fontId="1" fillId="0" borderId="11" xfId="2" applyFill="1" applyBorder="1" applyAlignment="1">
      <alignment horizontal="right" vertical="center"/>
    </xf>
    <xf numFmtId="0" fontId="1" fillId="0" borderId="2" xfId="3" applyFont="1" applyFill="1" applyBorder="1" applyAlignment="1">
      <alignment horizontal="center" vertical="center"/>
    </xf>
    <xf numFmtId="38" fontId="1" fillId="0" borderId="2" xfId="2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38" fontId="1" fillId="0" borderId="11" xfId="2" applyFont="1" applyFill="1" applyBorder="1" applyAlignment="1">
      <alignment vertical="center" wrapText="1"/>
    </xf>
    <xf numFmtId="38" fontId="1" fillId="0" borderId="11" xfId="2" applyFill="1" applyBorder="1" applyAlignment="1">
      <alignment vertical="center"/>
    </xf>
    <xf numFmtId="0" fontId="0" fillId="0" borderId="0" xfId="0" applyFill="1"/>
    <xf numFmtId="38" fontId="1" fillId="0" borderId="11" xfId="2" applyFont="1" applyFill="1" applyBorder="1" applyAlignment="1">
      <alignment vertical="center" shrinkToFit="1"/>
    </xf>
    <xf numFmtId="38" fontId="1" fillId="0" borderId="11" xfId="2" applyFill="1" applyBorder="1" applyAlignment="1">
      <alignment vertical="center" wrapText="1"/>
    </xf>
    <xf numFmtId="38" fontId="0" fillId="0" borderId="11" xfId="2" applyFont="1" applyFill="1" applyBorder="1" applyAlignment="1">
      <alignment vertical="center"/>
    </xf>
    <xf numFmtId="0" fontId="0" fillId="2" borderId="11" xfId="3" applyFont="1" applyFill="1" applyBorder="1" applyAlignment="1">
      <alignment horizontal="left" vertical="center" wrapText="1" indent="1"/>
    </xf>
    <xf numFmtId="0" fontId="1" fillId="4" borderId="11" xfId="3" applyFont="1" applyFill="1" applyBorder="1" applyAlignment="1">
      <alignment horizontal="left" vertical="center" wrapText="1" indent="1"/>
    </xf>
    <xf numFmtId="0" fontId="0" fillId="0" borderId="11" xfId="3" applyFont="1" applyFill="1" applyBorder="1" applyAlignment="1">
      <alignment horizontal="left" vertical="center" wrapText="1" indent="1"/>
    </xf>
    <xf numFmtId="0" fontId="0" fillId="0" borderId="11" xfId="3" applyFont="1" applyFill="1" applyBorder="1" applyAlignment="1">
      <alignment horizontal="left" vertical="center" wrapText="1" indent="2"/>
    </xf>
    <xf numFmtId="0" fontId="0" fillId="5" borderId="11" xfId="3" applyFont="1" applyFill="1" applyBorder="1" applyAlignment="1">
      <alignment vertical="center" wrapText="1"/>
    </xf>
    <xf numFmtId="38" fontId="0" fillId="5" borderId="11" xfId="2" applyFont="1" applyFill="1" applyBorder="1" applyAlignment="1">
      <alignment vertical="center" wrapText="1"/>
    </xf>
    <xf numFmtId="0" fontId="1" fillId="0" borderId="11" xfId="3" applyFont="1" applyFill="1" applyBorder="1" applyAlignment="1">
      <alignment horizontal="left" vertical="center" wrapText="1"/>
    </xf>
    <xf numFmtId="0" fontId="1" fillId="0" borderId="11" xfId="3" applyFill="1" applyBorder="1" applyAlignment="1">
      <alignment vertical="center" wrapText="1"/>
    </xf>
    <xf numFmtId="0" fontId="1" fillId="0" borderId="11" xfId="3" applyFont="1" applyFill="1" applyBorder="1" applyAlignment="1">
      <alignment vertical="center" wrapText="1"/>
    </xf>
    <xf numFmtId="0" fontId="0" fillId="0" borderId="2" xfId="3" applyFont="1" applyFill="1" applyBorder="1" applyAlignment="1">
      <alignment vertical="center"/>
    </xf>
    <xf numFmtId="0" fontId="1" fillId="0" borderId="11" xfId="3" applyFont="1" applyFill="1" applyBorder="1" applyAlignment="1">
      <alignment horizontal="center" vertical="center" shrinkToFit="1"/>
    </xf>
    <xf numFmtId="0" fontId="1" fillId="0" borderId="2" xfId="3" applyFont="1" applyFill="1" applyBorder="1" applyAlignment="1">
      <alignment vertical="center" shrinkToFit="1"/>
    </xf>
    <xf numFmtId="0" fontId="1" fillId="0" borderId="11" xfId="3" applyFill="1" applyBorder="1">
      <alignment vertical="center"/>
    </xf>
    <xf numFmtId="0" fontId="0" fillId="0" borderId="11" xfId="0" applyFill="1" applyBorder="1" applyAlignment="1">
      <alignment vertical="center"/>
    </xf>
    <xf numFmtId="38" fontId="1" fillId="5" borderId="11" xfId="2" applyFont="1" applyFill="1" applyBorder="1" applyAlignment="1">
      <alignment vertical="center" wrapText="1"/>
    </xf>
    <xf numFmtId="0" fontId="0" fillId="5" borderId="0" xfId="0" applyFill="1"/>
    <xf numFmtId="0" fontId="22" fillId="6" borderId="11" xfId="1" applyFont="1" applyFill="1" applyBorder="1">
      <alignment vertical="center"/>
    </xf>
    <xf numFmtId="0" fontId="0" fillId="4" borderId="11" xfId="3" applyFont="1" applyFill="1" applyBorder="1" applyAlignment="1">
      <alignment horizontal="left" vertical="center" wrapText="1"/>
    </xf>
    <xf numFmtId="38" fontId="0" fillId="5" borderId="4" xfId="2" applyFont="1" applyFill="1" applyBorder="1" applyAlignment="1">
      <alignment vertical="center" wrapText="1"/>
    </xf>
    <xf numFmtId="38" fontId="1" fillId="5" borderId="23" xfId="2" applyFill="1" applyBorder="1" applyAlignment="1">
      <alignment vertical="center"/>
    </xf>
    <xf numFmtId="38" fontId="1" fillId="0" borderId="2" xfId="2" applyFill="1" applyBorder="1" applyAlignment="1">
      <alignment vertical="center"/>
    </xf>
    <xf numFmtId="38" fontId="1" fillId="5" borderId="25" xfId="2" applyFill="1" applyBorder="1" applyAlignment="1">
      <alignment vertical="center"/>
    </xf>
    <xf numFmtId="38" fontId="1" fillId="5" borderId="4" xfId="2" applyFont="1" applyFill="1" applyBorder="1" applyAlignment="1">
      <alignment vertical="center" wrapText="1"/>
    </xf>
    <xf numFmtId="0" fontId="1" fillId="5" borderId="23" xfId="3" applyFill="1" applyBorder="1">
      <alignment vertical="center"/>
    </xf>
    <xf numFmtId="0" fontId="1" fillId="6" borderId="23" xfId="0" applyFont="1" applyFill="1" applyBorder="1" applyAlignment="1">
      <alignment vertical="center"/>
    </xf>
    <xf numFmtId="38" fontId="1" fillId="4" borderId="2" xfId="3" applyNumberFormat="1" applyFill="1" applyBorder="1">
      <alignment vertical="center"/>
    </xf>
    <xf numFmtId="3" fontId="22" fillId="6" borderId="26" xfId="1" applyNumberFormat="1" applyFont="1" applyFill="1" applyBorder="1">
      <alignment vertical="center"/>
    </xf>
    <xf numFmtId="38" fontId="22" fillId="6" borderId="27" xfId="1" applyNumberFormat="1" applyFont="1" applyFill="1" applyBorder="1">
      <alignment vertical="center"/>
    </xf>
    <xf numFmtId="38" fontId="22" fillId="6" borderId="28" xfId="1" applyNumberFormat="1" applyFont="1" applyFill="1" applyBorder="1">
      <alignment vertical="center"/>
    </xf>
    <xf numFmtId="38" fontId="1" fillId="5" borderId="25" xfId="3" applyNumberFormat="1" applyFill="1" applyBorder="1">
      <alignment vertical="center"/>
    </xf>
    <xf numFmtId="0" fontId="10" fillId="0" borderId="15" xfId="0" applyFont="1" applyBorder="1" applyAlignment="1">
      <alignment vertical="center" shrinkToFit="1"/>
    </xf>
    <xf numFmtId="3" fontId="4" fillId="0" borderId="15" xfId="0" applyNumberFormat="1" applyFont="1" applyBorder="1" applyAlignment="1">
      <alignment vertical="center" shrinkToFit="1"/>
    </xf>
    <xf numFmtId="3" fontId="4" fillId="0" borderId="7" xfId="0" applyNumberFormat="1" applyFont="1" applyBorder="1" applyAlignment="1">
      <alignment vertical="center" shrinkToFit="1"/>
    </xf>
    <xf numFmtId="3" fontId="3" fillId="0" borderId="7" xfId="0" applyNumberFormat="1" applyFont="1" applyBorder="1" applyAlignment="1">
      <alignment vertical="center" shrinkToFit="1"/>
    </xf>
    <xf numFmtId="3" fontId="4" fillId="0" borderId="2" xfId="0" applyNumberFormat="1" applyFont="1" applyBorder="1" applyAlignment="1">
      <alignment vertical="center" shrinkToFit="1"/>
    </xf>
    <xf numFmtId="3" fontId="3" fillId="0" borderId="2" xfId="0" applyNumberFormat="1" applyFont="1" applyBorder="1" applyAlignment="1">
      <alignment vertical="center" shrinkToFit="1"/>
    </xf>
    <xf numFmtId="3" fontId="4" fillId="0" borderId="18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3" fontId="4" fillId="0" borderId="2" xfId="0" applyNumberFormat="1" applyFont="1" applyBorder="1" applyAlignment="1">
      <alignment horizontal="center" vertical="center" shrinkToFit="1"/>
    </xf>
    <xf numFmtId="3" fontId="4" fillId="0" borderId="7" xfId="0" applyNumberFormat="1" applyFont="1" applyBorder="1" applyAlignment="1">
      <alignment horizontal="center" vertical="center" shrinkToFit="1"/>
    </xf>
    <xf numFmtId="3" fontId="4" fillId="0" borderId="2" xfId="0" applyNumberFormat="1" applyFont="1" applyBorder="1" applyAlignment="1">
      <alignment horizontal="right" vertical="center" shrinkToFit="1"/>
    </xf>
    <xf numFmtId="3" fontId="3" fillId="0" borderId="15" xfId="0" applyNumberFormat="1" applyFont="1" applyBorder="1" applyAlignment="1">
      <alignment vertical="center" shrinkToFit="1"/>
    </xf>
    <xf numFmtId="3" fontId="4" fillId="0" borderId="15" xfId="2" applyNumberFormat="1" applyFont="1" applyBorder="1" applyAlignment="1">
      <alignment vertical="center" shrinkToFit="1"/>
    </xf>
    <xf numFmtId="3" fontId="3" fillId="0" borderId="15" xfId="2" applyNumberFormat="1" applyFont="1" applyBorder="1" applyAlignment="1">
      <alignment vertical="center" shrinkToFit="1"/>
    </xf>
    <xf numFmtId="3" fontId="4" fillId="0" borderId="14" xfId="0" applyNumberFormat="1" applyFont="1" applyBorder="1" applyAlignment="1">
      <alignment vertical="center" shrinkToFit="1"/>
    </xf>
    <xf numFmtId="3" fontId="4" fillId="0" borderId="14" xfId="2" applyNumberFormat="1" applyFont="1" applyBorder="1" applyAlignment="1">
      <alignment vertical="center" shrinkToFit="1"/>
    </xf>
    <xf numFmtId="3" fontId="3" fillId="0" borderId="14" xfId="2" applyNumberFormat="1" applyFont="1" applyBorder="1" applyAlignment="1">
      <alignment vertical="center" shrinkToFit="1"/>
    </xf>
    <xf numFmtId="176" fontId="17" fillId="0" borderId="16" xfId="0" applyNumberFormat="1" applyFont="1" applyBorder="1" applyAlignment="1">
      <alignment vertical="center" shrinkToFit="1"/>
    </xf>
    <xf numFmtId="176" fontId="14" fillId="0" borderId="16" xfId="0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top" shrinkToFit="1"/>
    </xf>
    <xf numFmtId="0" fontId="15" fillId="0" borderId="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5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6" fillId="0" borderId="2" xfId="0" applyFont="1" applyBorder="1" applyAlignment="1">
      <alignment horizontal="right" vertical="center" shrinkToFit="1"/>
    </xf>
    <xf numFmtId="0" fontId="3" fillId="0" borderId="13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3" fontId="14" fillId="0" borderId="6" xfId="0" applyNumberFormat="1" applyFont="1" applyBorder="1" applyAlignment="1">
      <alignment vertical="center" shrinkToFit="1"/>
    </xf>
    <xf numFmtId="3" fontId="4" fillId="0" borderId="6" xfId="0" applyNumberFormat="1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3" fontId="3" fillId="0" borderId="0" xfId="0" applyNumberFormat="1" applyFont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 shrinkToFit="1"/>
    </xf>
    <xf numFmtId="38" fontId="13" fillId="0" borderId="9" xfId="2" applyFont="1" applyBorder="1" applyAlignment="1">
      <alignment vertical="center" shrinkToFit="1"/>
    </xf>
    <xf numFmtId="38" fontId="3" fillId="0" borderId="9" xfId="2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3" fontId="4" fillId="0" borderId="1" xfId="0" applyNumberFormat="1" applyFont="1" applyBorder="1" applyAlignment="1">
      <alignment vertical="center" shrinkToFit="1"/>
    </xf>
    <xf numFmtId="0" fontId="0" fillId="0" borderId="5" xfId="0" applyBorder="1" applyAlignment="1">
      <alignment shrinkToFit="1"/>
    </xf>
    <xf numFmtId="0" fontId="10" fillId="0" borderId="20" xfId="0" applyFont="1" applyBorder="1" applyAlignment="1">
      <alignment horizontal="center" vertical="center" shrinkToFit="1"/>
    </xf>
    <xf numFmtId="3" fontId="4" fillId="0" borderId="0" xfId="0" applyNumberFormat="1" applyFont="1" applyBorder="1" applyAlignment="1">
      <alignment vertical="center" shrinkToFit="1"/>
    </xf>
    <xf numFmtId="3" fontId="4" fillId="0" borderId="13" xfId="0" applyNumberFormat="1" applyFont="1" applyBorder="1" applyAlignment="1">
      <alignment vertical="center" shrinkToFit="1"/>
    </xf>
    <xf numFmtId="3" fontId="4" fillId="0" borderId="9" xfId="0" applyNumberFormat="1" applyFont="1" applyBorder="1" applyAlignment="1">
      <alignment vertical="center" shrinkToFit="1"/>
    </xf>
    <xf numFmtId="0" fontId="10" fillId="0" borderId="21" xfId="0" applyFont="1" applyBorder="1" applyAlignment="1">
      <alignment horizontal="center" vertical="center" shrinkToFit="1"/>
    </xf>
    <xf numFmtId="0" fontId="0" fillId="0" borderId="8" xfId="0" applyBorder="1" applyAlignment="1">
      <alignment shrinkToFit="1"/>
    </xf>
    <xf numFmtId="0" fontId="0" fillId="0" borderId="12" xfId="0" applyBorder="1" applyAlignment="1">
      <alignment shrinkToFit="1"/>
    </xf>
    <xf numFmtId="0" fontId="4" fillId="0" borderId="17" xfId="0" applyFont="1" applyBorder="1" applyAlignment="1">
      <alignment vertical="center" shrinkToFit="1"/>
    </xf>
    <xf numFmtId="3" fontId="4" fillId="0" borderId="0" xfId="2" applyNumberFormat="1" applyFont="1" applyBorder="1" applyAlignment="1">
      <alignment vertical="center" shrinkToFit="1"/>
    </xf>
    <xf numFmtId="3" fontId="3" fillId="0" borderId="0" xfId="2" applyNumberFormat="1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3" fontId="10" fillId="0" borderId="0" xfId="0" applyNumberFormat="1" applyFont="1" applyBorder="1" applyAlignment="1">
      <alignment vertical="center" shrinkToFit="1"/>
    </xf>
    <xf numFmtId="0" fontId="10" fillId="0" borderId="15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10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14" fillId="0" borderId="0" xfId="0" applyFont="1" applyBorder="1" applyAlignment="1">
      <alignment horizontal="left" shrinkToFit="1"/>
    </xf>
    <xf numFmtId="176" fontId="4" fillId="0" borderId="0" xfId="0" applyNumberFormat="1" applyFont="1" applyBorder="1" applyAlignment="1">
      <alignment vertical="center" shrinkToFit="1"/>
    </xf>
    <xf numFmtId="0" fontId="14" fillId="0" borderId="0" xfId="0" applyFont="1" applyBorder="1" applyAlignment="1">
      <alignment horizontal="left" vertical="top" shrinkToFit="1"/>
    </xf>
    <xf numFmtId="0" fontId="7" fillId="0" borderId="0" xfId="0" applyFont="1" applyBorder="1" applyAlignment="1">
      <alignment horizontal="center" vertical="center" shrinkToFit="1"/>
    </xf>
    <xf numFmtId="3" fontId="7" fillId="0" borderId="0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  <xf numFmtId="3" fontId="4" fillId="0" borderId="22" xfId="0" applyNumberFormat="1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3" fontId="3" fillId="0" borderId="9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shrinkToFit="1"/>
    </xf>
    <xf numFmtId="0" fontId="22" fillId="6" borderId="11" xfId="1" applyFont="1" applyFill="1" applyBorder="1" applyAlignment="1">
      <alignment vertical="center" wrapText="1" shrinkToFit="1"/>
    </xf>
    <xf numFmtId="0" fontId="0" fillId="0" borderId="7" xfId="3" applyFont="1" applyFill="1" applyBorder="1" applyAlignment="1">
      <alignment horizontal="left" vertical="center" wrapText="1" indent="1"/>
    </xf>
    <xf numFmtId="0" fontId="0" fillId="0" borderId="7" xfId="3" applyFont="1" applyFill="1" applyBorder="1" applyAlignment="1">
      <alignment horizontal="left" vertical="center" wrapText="1" indent="2"/>
    </xf>
    <xf numFmtId="3" fontId="26" fillId="0" borderId="15" xfId="0" applyNumberFormat="1" applyFont="1" applyBorder="1" applyAlignment="1">
      <alignment vertical="center" shrinkToFit="1"/>
    </xf>
    <xf numFmtId="3" fontId="26" fillId="0" borderId="14" xfId="0" applyNumberFormat="1" applyFont="1" applyBorder="1" applyAlignment="1">
      <alignment vertical="center" shrinkToFit="1"/>
    </xf>
    <xf numFmtId="176" fontId="27" fillId="0" borderId="16" xfId="0" applyNumberFormat="1" applyFont="1" applyBorder="1" applyAlignment="1">
      <alignment vertical="center" shrinkToFit="1"/>
    </xf>
    <xf numFmtId="3" fontId="26" fillId="0" borderId="7" xfId="0" applyNumberFormat="1" applyFont="1" applyBorder="1" applyAlignment="1">
      <alignment vertical="center" shrinkToFit="1"/>
    </xf>
    <xf numFmtId="3" fontId="26" fillId="0" borderId="9" xfId="0" applyNumberFormat="1" applyFont="1" applyBorder="1" applyAlignment="1">
      <alignment vertical="center" shrinkToFit="1"/>
    </xf>
    <xf numFmtId="3" fontId="26" fillId="0" borderId="2" xfId="0" applyNumberFormat="1" applyFont="1" applyBorder="1" applyAlignment="1">
      <alignment vertical="center" shrinkToFit="1"/>
    </xf>
    <xf numFmtId="3" fontId="26" fillId="0" borderId="18" xfId="0" applyNumberFormat="1" applyFont="1" applyBorder="1" applyAlignment="1">
      <alignment vertical="center" shrinkToFit="1"/>
    </xf>
    <xf numFmtId="3" fontId="26" fillId="0" borderId="15" xfId="2" applyNumberFormat="1" applyFont="1" applyBorder="1" applyAlignment="1">
      <alignment vertical="center" shrinkToFit="1"/>
    </xf>
    <xf numFmtId="3" fontId="26" fillId="0" borderId="1" xfId="0" applyNumberFormat="1" applyFont="1" applyBorder="1" applyAlignment="1">
      <alignment vertical="center" shrinkToFit="1"/>
    </xf>
    <xf numFmtId="0" fontId="28" fillId="0" borderId="5" xfId="0" applyFont="1" applyBorder="1" applyAlignment="1">
      <alignment shrinkToFit="1"/>
    </xf>
    <xf numFmtId="3" fontId="26" fillId="0" borderId="6" xfId="0" applyNumberFormat="1" applyFont="1" applyBorder="1" applyAlignment="1">
      <alignment vertical="center" shrinkToFit="1"/>
    </xf>
    <xf numFmtId="3" fontId="26" fillId="0" borderId="13" xfId="0" applyNumberFormat="1" applyFont="1" applyBorder="1" applyAlignment="1">
      <alignment vertical="center" shrinkToFit="1"/>
    </xf>
    <xf numFmtId="0" fontId="28" fillId="0" borderId="2" xfId="0" applyFont="1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2" xfId="0" applyBorder="1" applyAlignment="1">
      <alignment shrinkToFit="1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31" fillId="0" borderId="7" xfId="0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6" fillId="0" borderId="2" xfId="0" applyFont="1" applyBorder="1" applyAlignment="1">
      <alignment horizontal="center" vertical="center" wrapText="1" shrinkToFit="1"/>
    </xf>
    <xf numFmtId="0" fontId="24" fillId="0" borderId="7" xfId="0" applyFont="1" applyBorder="1" applyAlignment="1">
      <alignment vertical="center" wrapText="1" shrinkToFit="1"/>
    </xf>
    <xf numFmtId="0" fontId="24" fillId="0" borderId="9" xfId="0" applyFont="1" applyBorder="1" applyAlignment="1">
      <alignment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0" fillId="0" borderId="7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3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3" fontId="4" fillId="0" borderId="4" xfId="0" applyNumberFormat="1" applyFont="1" applyBorder="1" applyAlignment="1">
      <alignment horizontal="center" vertical="center" shrinkToFit="1"/>
    </xf>
    <xf numFmtId="3" fontId="4" fillId="0" borderId="23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vertical="center" wrapText="1" shrinkToFit="1"/>
    </xf>
    <xf numFmtId="0" fontId="13" fillId="0" borderId="8" xfId="0" applyFont="1" applyBorder="1" applyAlignment="1">
      <alignment vertical="center" wrapText="1" shrinkToFit="1"/>
    </xf>
    <xf numFmtId="0" fontId="3" fillId="0" borderId="0" xfId="0" applyFont="1" applyAlignment="1">
      <alignment horizontal="left" vertical="top" shrinkToFit="1"/>
    </xf>
    <xf numFmtId="0" fontId="0" fillId="0" borderId="23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shrinkToFit="1"/>
    </xf>
    <xf numFmtId="0" fontId="18" fillId="0" borderId="0" xfId="0" applyFont="1" applyBorder="1" applyAlignment="1">
      <alignment horizontal="left" vertical="top" shrinkToFit="1"/>
    </xf>
    <xf numFmtId="3" fontId="4" fillId="0" borderId="2" xfId="0" applyNumberFormat="1" applyFont="1" applyBorder="1" applyAlignment="1">
      <alignment horizontal="center" vertical="center" shrinkToFit="1"/>
    </xf>
    <xf numFmtId="3" fontId="4" fillId="0" borderId="9" xfId="0" applyNumberFormat="1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shrinkToFit="1"/>
    </xf>
    <xf numFmtId="3" fontId="4" fillId="0" borderId="5" xfId="0" applyNumberFormat="1" applyFont="1" applyBorder="1" applyAlignment="1">
      <alignment horizontal="center" vertical="center" shrinkToFit="1"/>
    </xf>
    <xf numFmtId="3" fontId="4" fillId="0" borderId="20" xfId="0" applyNumberFormat="1" applyFont="1" applyBorder="1" applyAlignment="1">
      <alignment horizontal="center" vertical="center" shrinkToFit="1"/>
    </xf>
    <xf numFmtId="3" fontId="4" fillId="0" borderId="13" xfId="0" applyNumberFormat="1" applyFont="1" applyBorder="1" applyAlignment="1">
      <alignment horizontal="center" vertical="center" shrinkToFit="1"/>
    </xf>
    <xf numFmtId="3" fontId="4" fillId="0" borderId="8" xfId="0" applyNumberFormat="1" applyFont="1" applyBorder="1" applyAlignment="1">
      <alignment horizontal="center" vertical="center" shrinkToFit="1"/>
    </xf>
    <xf numFmtId="3" fontId="4" fillId="0" borderId="12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3" fontId="3" fillId="0" borderId="20" xfId="0" applyNumberFormat="1" applyFont="1" applyBorder="1" applyAlignment="1">
      <alignment horizontal="center" vertical="center" shrinkToFit="1"/>
    </xf>
    <xf numFmtId="3" fontId="3" fillId="0" borderId="22" xfId="0" applyNumberFormat="1" applyFont="1" applyBorder="1" applyAlignment="1">
      <alignment horizontal="center" vertical="center" shrinkToFit="1"/>
    </xf>
    <xf numFmtId="3" fontId="3" fillId="0" borderId="29" xfId="2" applyNumberFormat="1" applyFont="1" applyBorder="1" applyAlignment="1">
      <alignment horizontal="center" vertical="center" shrinkToFit="1"/>
    </xf>
    <xf numFmtId="3" fontId="3" fillId="0" borderId="30" xfId="2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3" fontId="4" fillId="0" borderId="6" xfId="0" applyNumberFormat="1" applyFont="1" applyBorder="1" applyAlignment="1">
      <alignment horizontal="center" vertical="center" shrinkToFit="1"/>
    </xf>
    <xf numFmtId="0" fontId="0" fillId="6" borderId="4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38" fontId="0" fillId="0" borderId="0" xfId="2" applyFont="1" applyAlignment="1">
      <alignment horizontal="left" vertical="center"/>
    </xf>
    <xf numFmtId="38" fontId="1" fillId="0" borderId="0" xfId="2" applyFont="1" applyAlignment="1">
      <alignment horizontal="left" vertical="center"/>
    </xf>
    <xf numFmtId="3" fontId="30" fillId="0" borderId="2" xfId="0" applyNumberFormat="1" applyFont="1" applyBorder="1" applyAlignment="1">
      <alignment horizontal="center" vertical="center" shrinkToFit="1"/>
    </xf>
    <xf numFmtId="3" fontId="30" fillId="0" borderId="9" xfId="0" applyNumberFormat="1" applyFont="1" applyBorder="1" applyAlignment="1">
      <alignment horizontal="center" vertical="center" shrinkToFit="1"/>
    </xf>
    <xf numFmtId="0" fontId="30" fillId="0" borderId="9" xfId="0" applyFont="1" applyBorder="1" applyAlignment="1">
      <alignment horizontal="center" vertical="center" shrinkToFit="1"/>
    </xf>
    <xf numFmtId="3" fontId="26" fillId="0" borderId="2" xfId="0" applyNumberFormat="1" applyFont="1" applyBorder="1" applyAlignment="1">
      <alignment horizontal="center" vertical="center" shrinkToFit="1"/>
    </xf>
    <xf numFmtId="3" fontId="26" fillId="0" borderId="9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top" wrapText="1"/>
    </xf>
    <xf numFmtId="3" fontId="26" fillId="0" borderId="29" xfId="2" applyNumberFormat="1" applyFont="1" applyBorder="1" applyAlignment="1">
      <alignment horizontal="center" vertical="center" shrinkToFit="1"/>
    </xf>
    <xf numFmtId="3" fontId="26" fillId="0" borderId="30" xfId="2" applyNumberFormat="1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shrinkToFit="1"/>
    </xf>
    <xf numFmtId="0" fontId="28" fillId="0" borderId="5" xfId="0" applyFont="1" applyBorder="1" applyAlignment="1">
      <alignment horizontal="center" shrinkToFit="1"/>
    </xf>
    <xf numFmtId="3" fontId="26" fillId="0" borderId="6" xfId="0" applyNumberFormat="1" applyFont="1" applyBorder="1" applyAlignment="1">
      <alignment horizontal="center" vertical="center" shrinkToFit="1"/>
    </xf>
    <xf numFmtId="3" fontId="26" fillId="0" borderId="13" xfId="0" applyNumberFormat="1" applyFont="1" applyBorder="1" applyAlignment="1">
      <alignment horizontal="center" vertical="center" shrinkToFit="1"/>
    </xf>
    <xf numFmtId="3" fontId="26" fillId="0" borderId="20" xfId="0" applyNumberFormat="1" applyFont="1" applyBorder="1" applyAlignment="1">
      <alignment horizontal="center" vertical="center" shrinkToFit="1"/>
    </xf>
    <xf numFmtId="3" fontId="26" fillId="0" borderId="22" xfId="0" applyNumberFormat="1" applyFont="1" applyBorder="1" applyAlignment="1">
      <alignment horizontal="center" vertical="center" shrinkToFit="1"/>
    </xf>
  </cellXfs>
  <cellStyles count="4">
    <cellStyle name="悪い" xfId="1" builtinId="27"/>
    <cellStyle name="桁区切り" xfId="2" builtinId="6"/>
    <cellStyle name="標準" xfId="0" builtinId="0"/>
    <cellStyle name="標準_【畜草研】Ｈ１８えさプロ収支簿" xfId="3" xr:uid="{00000000-0005-0000-0000-000003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5</xdr:col>
      <xdr:colOff>142875</xdr:colOff>
      <xdr:row>9</xdr:row>
      <xdr:rowOff>47625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3AAEDCDF-D277-4D18-9E8E-B1A34A8517DE}"/>
            </a:ext>
          </a:extLst>
        </xdr:cNvPr>
        <xdr:cNvSpPr/>
      </xdr:nvSpPr>
      <xdr:spPr bwMode="auto">
        <a:xfrm rot="16200000">
          <a:off x="1423988" y="300037"/>
          <a:ext cx="247650" cy="2847975"/>
        </a:xfrm>
        <a:prstGeom prst="rightBrace">
          <a:avLst>
            <a:gd name="adj1" fmla="val 8333"/>
            <a:gd name="adj2" fmla="val 49448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oneCellAnchor>
    <xdr:from>
      <xdr:col>1</xdr:col>
      <xdr:colOff>76200</xdr:colOff>
      <xdr:row>6</xdr:row>
      <xdr:rowOff>19050</xdr:rowOff>
    </xdr:from>
    <xdr:ext cx="2472728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67DAE0C-3FC6-4A1E-A913-B97DE4EBB7B8}"/>
            </a:ext>
          </a:extLst>
        </xdr:cNvPr>
        <xdr:cNvSpPr txBox="1"/>
      </xdr:nvSpPr>
      <xdr:spPr>
        <a:xfrm>
          <a:off x="200025" y="1219200"/>
          <a:ext cx="2472728" cy="392415"/>
        </a:xfrm>
        <a:prstGeom prst="rect">
          <a:avLst/>
        </a:prstGeom>
        <a:noFill/>
        <a:ln w="12700"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構成員が代表機関へ提出する「実績報告書」は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代表機関あてになります。</a:t>
          </a:r>
        </a:p>
      </xdr:txBody>
    </xdr:sp>
    <xdr:clientData/>
  </xdr:oneCellAnchor>
  <xdr:oneCellAnchor>
    <xdr:from>
      <xdr:col>4</xdr:col>
      <xdr:colOff>666750</xdr:colOff>
      <xdr:row>34</xdr:row>
      <xdr:rowOff>190500</xdr:rowOff>
    </xdr:from>
    <xdr:ext cx="2539413" cy="39241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C3B8541-6657-4DD7-8055-469295584BEF}"/>
            </a:ext>
          </a:extLst>
        </xdr:cNvPr>
        <xdr:cNvSpPr txBox="1"/>
      </xdr:nvSpPr>
      <xdr:spPr>
        <a:xfrm>
          <a:off x="2819400" y="6981825"/>
          <a:ext cx="2539413" cy="392415"/>
        </a:xfrm>
        <a:prstGeom prst="rect">
          <a:avLst/>
        </a:prstGeom>
        <a:noFill/>
        <a:ln w="12700"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←　研究代表者の所属・氏名を記載すること。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　　構成員の場合は、研究実施責任者名を記載。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3"/>
  <sheetViews>
    <sheetView showZeros="0" showWhiteSpace="0" view="pageBreakPreview" zoomScaleNormal="100" zoomScaleSheetLayoutView="100" workbookViewId="0">
      <selection activeCell="AC17" sqref="AC17:AD17"/>
    </sheetView>
  </sheetViews>
  <sheetFormatPr defaultColWidth="9" defaultRowHeight="15" customHeight="1"/>
  <cols>
    <col min="1" max="1" width="1.625" style="1" customWidth="1"/>
    <col min="2" max="10" width="8.875" style="1" customWidth="1"/>
    <col min="11" max="11" width="4.25" style="1" customWidth="1"/>
    <col min="12" max="12" width="1.5" style="1" customWidth="1"/>
    <col min="13" max="13" width="1.875" style="78" customWidth="1"/>
    <col min="14" max="14" width="1.5" style="78" customWidth="1"/>
    <col min="15" max="15" width="15.125" style="78" customWidth="1"/>
    <col min="16" max="16" width="12.875" style="78" customWidth="1"/>
    <col min="17" max="17" width="13.25" style="78" customWidth="1"/>
    <col min="18" max="18" width="7.125" style="78" customWidth="1"/>
    <col min="19" max="19" width="7" style="78" customWidth="1"/>
    <col min="20" max="20" width="33.375" style="78" customWidth="1"/>
    <col min="21" max="23" width="1.625" style="78" customWidth="1"/>
    <col min="24" max="24" width="15.625" style="78" customWidth="1"/>
    <col min="25" max="29" width="11" style="78" customWidth="1"/>
    <col min="30" max="30" width="15.875" style="78" customWidth="1"/>
    <col min="31" max="31" width="2.375" style="78" customWidth="1"/>
    <col min="32" max="33" width="1.625" style="78" customWidth="1"/>
    <col min="34" max="35" width="20.625" style="78" customWidth="1"/>
    <col min="36" max="36" width="5.125" style="78" customWidth="1"/>
    <col min="37" max="38" width="9.625" style="78" customWidth="1"/>
    <col min="39" max="39" width="14.625" style="78" customWidth="1"/>
    <col min="40" max="40" width="5.625" style="78" customWidth="1"/>
    <col min="41" max="41" width="2" style="78" customWidth="1"/>
    <col min="42" max="42" width="1.5" style="78" customWidth="1"/>
    <col min="43" max="43" width="1.625" style="78" customWidth="1"/>
    <col min="44" max="44" width="18.125" style="78" customWidth="1"/>
    <col min="45" max="45" width="11.25" style="78" customWidth="1"/>
    <col min="46" max="46" width="13.625" style="78" customWidth="1"/>
    <col min="47" max="47" width="9.125" style="78" customWidth="1"/>
    <col min="48" max="48" width="14.875" style="78" customWidth="1"/>
    <col min="49" max="49" width="9.625" style="78" customWidth="1"/>
    <col min="50" max="50" width="10.625" style="78" customWidth="1"/>
    <col min="51" max="51" width="1.875" style="78" customWidth="1"/>
    <col min="52" max="16384" width="9" style="78"/>
  </cols>
  <sheetData>
    <row r="1" spans="1:50" ht="15.95" customHeight="1">
      <c r="A1" s="8"/>
      <c r="F1" s="215"/>
      <c r="G1" s="215"/>
      <c r="H1" s="215"/>
      <c r="I1" s="215"/>
      <c r="J1" s="215"/>
      <c r="K1" s="23"/>
      <c r="L1" s="23"/>
      <c r="M1" s="105"/>
      <c r="N1" s="216" t="s">
        <v>110</v>
      </c>
      <c r="O1" s="216"/>
      <c r="P1" s="216"/>
      <c r="Q1" s="90"/>
      <c r="R1" s="90"/>
      <c r="S1" s="90"/>
      <c r="T1" s="90"/>
      <c r="U1" s="90"/>
      <c r="W1" s="211"/>
      <c r="X1" s="211"/>
      <c r="AG1" s="186" t="s">
        <v>121</v>
      </c>
      <c r="AH1" s="186"/>
      <c r="AQ1" s="1" t="s">
        <v>122</v>
      </c>
    </row>
    <row r="2" spans="1:50" ht="15.95" customHeight="1">
      <c r="A2" s="1" t="s">
        <v>60</v>
      </c>
      <c r="F2" s="23"/>
      <c r="H2" s="183"/>
      <c r="I2" s="183"/>
      <c r="J2" s="184" t="s">
        <v>137</v>
      </c>
      <c r="K2" s="159"/>
      <c r="L2" s="159"/>
      <c r="M2" s="160"/>
      <c r="N2" s="216" t="s">
        <v>111</v>
      </c>
      <c r="O2" s="217"/>
      <c r="P2" s="217"/>
      <c r="Q2" s="92"/>
      <c r="R2" s="92"/>
      <c r="S2" s="92"/>
      <c r="T2" s="92"/>
      <c r="U2" s="92"/>
      <c r="W2" s="186" t="s">
        <v>112</v>
      </c>
      <c r="X2" s="186"/>
      <c r="AG2" s="211" t="s">
        <v>114</v>
      </c>
      <c r="AH2" s="211"/>
      <c r="AQ2" s="186" t="s">
        <v>63</v>
      </c>
      <c r="AR2" s="186"/>
    </row>
    <row r="3" spans="1:50" ht="15.95" customHeight="1">
      <c r="O3" s="1" t="s">
        <v>61</v>
      </c>
      <c r="P3" s="1"/>
      <c r="Q3" s="1"/>
      <c r="R3" s="1"/>
      <c r="S3" s="1"/>
      <c r="T3" s="1"/>
      <c r="U3" s="1"/>
      <c r="V3" s="1"/>
      <c r="X3" s="1" t="s">
        <v>61</v>
      </c>
      <c r="AH3" s="199" t="s">
        <v>28</v>
      </c>
      <c r="AI3" s="199" t="s">
        <v>11</v>
      </c>
      <c r="AJ3" s="199" t="s">
        <v>3</v>
      </c>
      <c r="AK3" s="204" t="s">
        <v>0</v>
      </c>
      <c r="AL3" s="212"/>
      <c r="AM3" s="199" t="s">
        <v>29</v>
      </c>
      <c r="AN3" s="199" t="s">
        <v>30</v>
      </c>
      <c r="AR3" s="187" t="s">
        <v>46</v>
      </c>
      <c r="AS3" s="191"/>
      <c r="AT3" s="199" t="s">
        <v>48</v>
      </c>
      <c r="AU3" s="196" t="s">
        <v>49</v>
      </c>
      <c r="AV3" s="208" t="s">
        <v>50</v>
      </c>
      <c r="AW3" s="193" t="s">
        <v>51</v>
      </c>
      <c r="AX3" s="199" t="s">
        <v>52</v>
      </c>
    </row>
    <row r="4" spans="1:50" ht="15.95" customHeight="1">
      <c r="O4" s="93"/>
      <c r="P4" s="93"/>
      <c r="Q4" s="93"/>
      <c r="R4" s="204" t="s">
        <v>23</v>
      </c>
      <c r="S4" s="205"/>
      <c r="T4" s="93"/>
      <c r="X4" s="93"/>
      <c r="Y4" s="93"/>
      <c r="Z4" s="93"/>
      <c r="AA4" s="204" t="s">
        <v>23</v>
      </c>
      <c r="AB4" s="205"/>
      <c r="AC4" s="187"/>
      <c r="AD4" s="226"/>
      <c r="AE4" s="94"/>
      <c r="AH4" s="200"/>
      <c r="AI4" s="200"/>
      <c r="AJ4" s="200"/>
      <c r="AK4" s="100" t="s">
        <v>12</v>
      </c>
      <c r="AL4" s="101" t="s">
        <v>13</v>
      </c>
      <c r="AM4" s="200"/>
      <c r="AN4" s="200"/>
      <c r="AR4" s="188"/>
      <c r="AS4" s="192"/>
      <c r="AT4" s="201"/>
      <c r="AU4" s="197"/>
      <c r="AV4" s="209"/>
      <c r="AW4" s="194"/>
      <c r="AX4" s="201"/>
    </row>
    <row r="5" spans="1:50" ht="15.95" customHeight="1">
      <c r="F5" s="3" t="s">
        <v>31</v>
      </c>
      <c r="O5" s="98" t="s">
        <v>7</v>
      </c>
      <c r="P5" s="98" t="s">
        <v>41</v>
      </c>
      <c r="Q5" s="98" t="s">
        <v>42</v>
      </c>
      <c r="R5" s="93" t="s">
        <v>1</v>
      </c>
      <c r="S5" s="93" t="s">
        <v>2</v>
      </c>
      <c r="T5" s="98" t="s">
        <v>10</v>
      </c>
      <c r="X5" s="98" t="s">
        <v>7</v>
      </c>
      <c r="Y5" s="98" t="s">
        <v>41</v>
      </c>
      <c r="Z5" s="98" t="s">
        <v>42</v>
      </c>
      <c r="AA5" s="93" t="s">
        <v>1</v>
      </c>
      <c r="AB5" s="93" t="s">
        <v>2</v>
      </c>
      <c r="AC5" s="227" t="s">
        <v>10</v>
      </c>
      <c r="AD5" s="228"/>
      <c r="AE5" s="94"/>
      <c r="AF5" s="102"/>
      <c r="AH5" s="106"/>
      <c r="AI5" s="107"/>
      <c r="AJ5" s="94"/>
      <c r="AK5" s="108" t="s">
        <v>4</v>
      </c>
      <c r="AL5" s="108" t="s">
        <v>4</v>
      </c>
      <c r="AM5" s="107"/>
      <c r="AN5" s="109"/>
      <c r="AR5" s="189"/>
      <c r="AS5" s="199" t="s">
        <v>47</v>
      </c>
      <c r="AT5" s="201"/>
      <c r="AU5" s="197"/>
      <c r="AV5" s="209"/>
      <c r="AW5" s="194"/>
      <c r="AX5" s="201"/>
    </row>
    <row r="6" spans="1:50" ht="15.95" customHeight="1">
      <c r="O6" s="96"/>
      <c r="P6" s="81" t="s">
        <v>4</v>
      </c>
      <c r="Q6" s="81" t="s">
        <v>4</v>
      </c>
      <c r="R6" s="81" t="s">
        <v>4</v>
      </c>
      <c r="S6" s="81" t="s">
        <v>4</v>
      </c>
      <c r="T6" s="123"/>
      <c r="V6" s="102"/>
      <c r="X6" s="96"/>
      <c r="Y6" s="81" t="s">
        <v>4</v>
      </c>
      <c r="Z6" s="81" t="s">
        <v>4</v>
      </c>
      <c r="AA6" s="81" t="s">
        <v>4</v>
      </c>
      <c r="AB6" s="81" t="s">
        <v>4</v>
      </c>
      <c r="AC6" s="229"/>
      <c r="AD6" s="230"/>
      <c r="AE6" s="104"/>
      <c r="AH6" s="106"/>
      <c r="AI6" s="107"/>
      <c r="AJ6" s="94"/>
      <c r="AK6" s="112"/>
      <c r="AL6" s="112"/>
      <c r="AM6" s="107"/>
      <c r="AN6" s="109"/>
      <c r="AR6" s="190"/>
      <c r="AS6" s="200"/>
      <c r="AT6" s="202"/>
      <c r="AU6" s="198"/>
      <c r="AV6" s="210"/>
      <c r="AW6" s="195"/>
      <c r="AX6" s="202"/>
    </row>
    <row r="7" spans="1:50" ht="15.95" customHeight="1">
      <c r="O7" s="157" t="s">
        <v>15</v>
      </c>
      <c r="P7" s="73"/>
      <c r="Q7" s="73"/>
      <c r="R7" s="156">
        <f>IF(Q7-P7=0,0,IF(Q7-P7&lt;0,(Q7-P7)*-1,0))</f>
        <v>0</v>
      </c>
      <c r="S7" s="72">
        <f>IF(Q7-P7=0,0,IF(Q7-P7&gt;0,(Q7-P7),0))</f>
        <v>0</v>
      </c>
      <c r="T7" s="109"/>
      <c r="X7" s="110" t="s">
        <v>113</v>
      </c>
      <c r="Y7" s="72"/>
      <c r="Z7" s="72"/>
      <c r="AA7" s="72">
        <f>IF(Z7-Y7=0,0,IF(Z7-Y7&lt;0,(Z7-Y7)*-1,0))</f>
        <v>0</v>
      </c>
      <c r="AB7" s="72">
        <f>IF(Z7-Y7=0,0,IF(Z7-Y7&gt;0,(Z7-Y7),0))</f>
        <v>0</v>
      </c>
      <c r="AC7" s="231"/>
      <c r="AD7" s="232"/>
      <c r="AE7" s="104"/>
      <c r="AH7" s="106"/>
      <c r="AI7" s="107"/>
      <c r="AJ7" s="94"/>
      <c r="AK7" s="106"/>
      <c r="AL7" s="107"/>
      <c r="AM7" s="107"/>
      <c r="AN7" s="109"/>
      <c r="AR7" s="95"/>
      <c r="AS7" s="95"/>
      <c r="AT7" s="96"/>
      <c r="AU7" s="114"/>
      <c r="AV7" s="95"/>
      <c r="AW7" s="96"/>
      <c r="AX7" s="96"/>
    </row>
    <row r="8" spans="1:50" ht="15.95" customHeight="1">
      <c r="J8" s="4" t="s">
        <v>141</v>
      </c>
      <c r="K8" s="4"/>
      <c r="L8" s="4"/>
      <c r="M8" s="102"/>
      <c r="N8" s="102"/>
      <c r="O8" s="157"/>
      <c r="P8" s="73"/>
      <c r="Q8" s="73">
        <v>0</v>
      </c>
      <c r="R8" s="156">
        <f>IF(Q8-P8=0,0,IF(Q8-P8&lt;0,(Q8-P8)*-1,0))</f>
        <v>0</v>
      </c>
      <c r="S8" s="72">
        <f>IF(Q8-P8=0,0,IF(Q8-P8&gt;0,(Q8-P8),0))</f>
        <v>0</v>
      </c>
      <c r="T8" s="109"/>
      <c r="U8" s="102"/>
      <c r="X8" s="110"/>
      <c r="Y8" s="72"/>
      <c r="Z8" s="72">
        <v>0</v>
      </c>
      <c r="AA8" s="72">
        <f>IF(Z8-Y8=0,0,IF(Z8-Y8&lt;0,(Z8-Y8)*-1,0))</f>
        <v>0</v>
      </c>
      <c r="AB8" s="72">
        <f>IF(Z8-Y8=0,0,IF(Z8-Y8&gt;0,(Z8-Y8),0))</f>
        <v>0</v>
      </c>
      <c r="AC8" s="231"/>
      <c r="AD8" s="232"/>
      <c r="AE8" s="104"/>
      <c r="AH8" s="106"/>
      <c r="AI8" s="107"/>
      <c r="AJ8" s="94"/>
      <c r="AK8" s="106"/>
      <c r="AL8" s="107"/>
      <c r="AM8" s="107"/>
      <c r="AN8" s="109"/>
      <c r="AR8" s="106"/>
      <c r="AS8" s="106"/>
      <c r="AT8" s="107"/>
      <c r="AU8" s="94"/>
      <c r="AV8" s="106"/>
      <c r="AW8" s="107"/>
      <c r="AX8" s="107"/>
    </row>
    <row r="9" spans="1:50" ht="15.95" customHeight="1">
      <c r="O9" s="121"/>
      <c r="P9" s="134"/>
      <c r="Q9" s="158"/>
      <c r="R9" s="133"/>
      <c r="S9" s="73"/>
      <c r="T9" s="109"/>
      <c r="X9" s="106"/>
      <c r="Y9" s="73"/>
      <c r="Z9" s="74"/>
      <c r="AA9" s="73"/>
      <c r="AB9" s="73"/>
      <c r="AC9" s="233"/>
      <c r="AD9" s="234"/>
      <c r="AE9" s="104"/>
      <c r="AH9" s="106"/>
      <c r="AI9" s="107"/>
      <c r="AJ9" s="94"/>
      <c r="AK9" s="106"/>
      <c r="AL9" s="107"/>
      <c r="AM9" s="107"/>
      <c r="AN9" s="109"/>
      <c r="AR9" s="106"/>
      <c r="AS9" s="106"/>
      <c r="AT9" s="107"/>
      <c r="AU9" s="94"/>
      <c r="AV9" s="106"/>
      <c r="AW9" s="107"/>
      <c r="AX9" s="107"/>
    </row>
    <row r="10" spans="1:50" ht="15.95" customHeight="1">
      <c r="B10" s="1" t="s">
        <v>59</v>
      </c>
      <c r="O10" s="95"/>
      <c r="P10" s="75"/>
      <c r="Q10" s="76"/>
      <c r="R10" s="75"/>
      <c r="S10" s="75"/>
      <c r="T10" s="103"/>
      <c r="X10" s="95"/>
      <c r="Y10" s="75"/>
      <c r="Z10" s="76"/>
      <c r="AA10" s="75"/>
      <c r="AB10" s="75"/>
      <c r="AC10" s="229"/>
      <c r="AD10" s="230"/>
      <c r="AE10" s="104"/>
      <c r="AH10" s="106"/>
      <c r="AI10" s="107"/>
      <c r="AJ10" s="94"/>
      <c r="AK10" s="106"/>
      <c r="AL10" s="107"/>
      <c r="AM10" s="107"/>
      <c r="AN10" s="109"/>
      <c r="AR10" s="106"/>
      <c r="AS10" s="106"/>
      <c r="AT10" s="107"/>
      <c r="AU10" s="94"/>
      <c r="AV10" s="106"/>
      <c r="AW10" s="107"/>
      <c r="AX10" s="107"/>
    </row>
    <row r="11" spans="1:50" ht="15.95" customHeight="1">
      <c r="B11" s="1" t="s">
        <v>32</v>
      </c>
      <c r="O11" s="115" t="s">
        <v>16</v>
      </c>
      <c r="P11" s="77">
        <f>SUM(P7:P8)</f>
        <v>0</v>
      </c>
      <c r="Q11" s="77">
        <f>SUM(Q7:Q8)</f>
        <v>0</v>
      </c>
      <c r="R11" s="77">
        <f>IF(Q11-P11=0,0,IF(Q11-P11&lt;0,(Q11-P11)*-1,0))</f>
        <v>0</v>
      </c>
      <c r="S11" s="77">
        <f>IF(Q11-P11=0,0,IF(Q11-P11&gt;0,(Q11-P11),0))</f>
        <v>0</v>
      </c>
      <c r="T11" s="116"/>
      <c r="X11" s="115" t="s">
        <v>16</v>
      </c>
      <c r="Y11" s="77">
        <f>SUM(Y7:Y8)</f>
        <v>0</v>
      </c>
      <c r="Z11" s="77">
        <f>SUM(Z7:Z8)</f>
        <v>0</v>
      </c>
      <c r="AA11" s="77">
        <f>SUM(AA7)</f>
        <v>0</v>
      </c>
      <c r="AB11" s="77">
        <f>SUM(AB7)</f>
        <v>0</v>
      </c>
      <c r="AC11" s="233"/>
      <c r="AD11" s="234"/>
      <c r="AE11" s="104"/>
      <c r="AH11" s="106"/>
      <c r="AI11" s="107"/>
      <c r="AJ11" s="94"/>
      <c r="AK11" s="106"/>
      <c r="AL11" s="107"/>
      <c r="AM11" s="107"/>
      <c r="AN11" s="109"/>
      <c r="AR11" s="106"/>
      <c r="AS11" s="106"/>
      <c r="AT11" s="107"/>
      <c r="AU11" s="94"/>
      <c r="AV11" s="106"/>
      <c r="AW11" s="107"/>
      <c r="AX11" s="107"/>
    </row>
    <row r="12" spans="1:50" ht="15.95" customHeight="1">
      <c r="Y12" s="117"/>
      <c r="Z12" s="117"/>
      <c r="AA12" s="117"/>
      <c r="AB12" s="117"/>
      <c r="AC12" s="117"/>
      <c r="AH12" s="106"/>
      <c r="AI12" s="107"/>
      <c r="AJ12" s="94"/>
      <c r="AK12" s="106"/>
      <c r="AL12" s="107"/>
      <c r="AM12" s="107"/>
      <c r="AN12" s="109"/>
      <c r="AR12" s="106"/>
      <c r="AS12" s="106"/>
      <c r="AT12" s="107"/>
      <c r="AU12" s="94"/>
      <c r="AV12" s="106"/>
      <c r="AW12" s="107"/>
      <c r="AX12" s="107"/>
    </row>
    <row r="13" spans="1:50" ht="15.95" customHeight="1">
      <c r="O13" s="91" t="s">
        <v>62</v>
      </c>
      <c r="P13" s="91"/>
      <c r="W13" s="1" t="s">
        <v>18</v>
      </c>
      <c r="X13" s="91" t="s">
        <v>62</v>
      </c>
      <c r="Y13" s="117"/>
      <c r="Z13" s="117"/>
      <c r="AA13" s="117"/>
      <c r="AB13" s="117"/>
      <c r="AC13" s="117"/>
      <c r="AH13" s="106"/>
      <c r="AI13" s="107"/>
      <c r="AJ13" s="94"/>
      <c r="AK13" s="106"/>
      <c r="AL13" s="107"/>
      <c r="AM13" s="107"/>
      <c r="AN13" s="109"/>
      <c r="AR13" s="106"/>
      <c r="AS13" s="106"/>
      <c r="AT13" s="107"/>
      <c r="AU13" s="94"/>
      <c r="AV13" s="106"/>
      <c r="AW13" s="107"/>
      <c r="AX13" s="107"/>
    </row>
    <row r="14" spans="1:50" ht="15.95" customHeight="1">
      <c r="E14" s="5" t="s">
        <v>17</v>
      </c>
      <c r="O14" s="93"/>
      <c r="P14" s="79"/>
      <c r="Q14" s="79"/>
      <c r="R14" s="206" t="s">
        <v>5</v>
      </c>
      <c r="S14" s="207"/>
      <c r="T14" s="93"/>
      <c r="X14" s="93"/>
      <c r="Y14" s="79"/>
      <c r="Z14" s="79"/>
      <c r="AA14" s="206" t="s">
        <v>5</v>
      </c>
      <c r="AB14" s="207"/>
      <c r="AC14" s="229"/>
      <c r="AD14" s="230"/>
      <c r="AE14" s="94"/>
      <c r="AH14" s="106"/>
      <c r="AI14" s="107"/>
      <c r="AJ14" s="94"/>
      <c r="AK14" s="106"/>
      <c r="AL14" s="107"/>
      <c r="AM14" s="107"/>
      <c r="AN14" s="109"/>
      <c r="AR14" s="106"/>
      <c r="AS14" s="106"/>
      <c r="AT14" s="107"/>
      <c r="AU14" s="94"/>
      <c r="AV14" s="106"/>
      <c r="AW14" s="107"/>
      <c r="AX14" s="107"/>
    </row>
    <row r="15" spans="1:50" ht="15.95" customHeight="1">
      <c r="E15" s="5" t="s">
        <v>57</v>
      </c>
      <c r="O15" s="98" t="s">
        <v>7</v>
      </c>
      <c r="P15" s="80" t="s">
        <v>8</v>
      </c>
      <c r="Q15" s="80" t="s">
        <v>9</v>
      </c>
      <c r="R15" s="79" t="s">
        <v>1</v>
      </c>
      <c r="S15" s="79" t="s">
        <v>2</v>
      </c>
      <c r="T15" s="98" t="s">
        <v>10</v>
      </c>
      <c r="X15" s="98" t="s">
        <v>7</v>
      </c>
      <c r="Y15" s="80" t="s">
        <v>8</v>
      </c>
      <c r="Z15" s="80" t="s">
        <v>9</v>
      </c>
      <c r="AA15" s="79" t="s">
        <v>1</v>
      </c>
      <c r="AB15" s="79" t="s">
        <v>2</v>
      </c>
      <c r="AC15" s="227" t="s">
        <v>10</v>
      </c>
      <c r="AD15" s="228"/>
      <c r="AE15" s="94"/>
      <c r="AH15" s="106"/>
      <c r="AI15" s="107"/>
      <c r="AJ15" s="94"/>
      <c r="AK15" s="106"/>
      <c r="AL15" s="107"/>
      <c r="AM15" s="107"/>
      <c r="AN15" s="109"/>
      <c r="AR15" s="106"/>
      <c r="AS15" s="106"/>
      <c r="AT15" s="107"/>
      <c r="AU15" s="94"/>
      <c r="AV15" s="106"/>
      <c r="AW15" s="107"/>
      <c r="AX15" s="107"/>
    </row>
    <row r="16" spans="1:50" ht="15.95" customHeight="1">
      <c r="E16" s="5" t="s">
        <v>38</v>
      </c>
      <c r="O16" s="96"/>
      <c r="P16" s="81" t="s">
        <v>4</v>
      </c>
      <c r="Q16" s="81" t="s">
        <v>4</v>
      </c>
      <c r="R16" s="81" t="s">
        <v>4</v>
      </c>
      <c r="S16" s="81" t="s">
        <v>4</v>
      </c>
      <c r="T16" s="123"/>
      <c r="X16" s="96"/>
      <c r="Y16" s="81" t="s">
        <v>4</v>
      </c>
      <c r="Z16" s="81" t="s">
        <v>4</v>
      </c>
      <c r="AA16" s="81" t="s">
        <v>4</v>
      </c>
      <c r="AB16" s="81" t="s">
        <v>4</v>
      </c>
      <c r="AC16" s="229"/>
      <c r="AD16" s="230"/>
      <c r="AE16" s="104"/>
      <c r="AH16" s="106"/>
      <c r="AI16" s="107"/>
      <c r="AJ16" s="94"/>
      <c r="AK16" s="106"/>
      <c r="AL16" s="107"/>
      <c r="AM16" s="107"/>
      <c r="AN16" s="109"/>
      <c r="AR16" s="106"/>
      <c r="AS16" s="106"/>
      <c r="AT16" s="107"/>
      <c r="AU16" s="94"/>
      <c r="AV16" s="106"/>
      <c r="AW16" s="107"/>
      <c r="AX16" s="107"/>
    </row>
    <row r="17" spans="2:50" ht="15.95" customHeight="1">
      <c r="E17" s="5" t="s">
        <v>19</v>
      </c>
      <c r="I17" s="4" t="s">
        <v>20</v>
      </c>
      <c r="O17" s="71" t="s">
        <v>43</v>
      </c>
      <c r="P17" s="72"/>
      <c r="Q17" s="72"/>
      <c r="R17" s="72">
        <f>IF(Q17-P17=0,0,IF(Q17-P17&lt;0,(Q17-P17)*-1,0))</f>
        <v>0</v>
      </c>
      <c r="S17" s="72">
        <f>IF(Q17-P17=0,0,IF(Q17-P17&gt;0,(Q17-P17),0))</f>
        <v>0</v>
      </c>
      <c r="T17" s="120" t="s">
        <v>53</v>
      </c>
      <c r="X17" s="71" t="s">
        <v>43</v>
      </c>
      <c r="Y17" s="72"/>
      <c r="Z17" s="72"/>
      <c r="AA17" s="72">
        <f>IF(Z17-Y17=0,0,IF(Z17-Y17&lt;0,(Z17-Y17)*-1,0))</f>
        <v>0</v>
      </c>
      <c r="AB17" s="72">
        <f>IF(Z17-Y17=0,0,IF(Z17-Y17&gt;0,(Z17-Y17),0))</f>
        <v>0</v>
      </c>
      <c r="AC17" s="235" t="s">
        <v>96</v>
      </c>
      <c r="AD17" s="236"/>
      <c r="AE17" s="104"/>
      <c r="AH17" s="106"/>
      <c r="AI17" s="107"/>
      <c r="AJ17" s="94"/>
      <c r="AK17" s="106"/>
      <c r="AL17" s="107"/>
      <c r="AM17" s="107"/>
      <c r="AN17" s="109"/>
      <c r="AR17" s="123"/>
      <c r="AS17" s="123"/>
      <c r="AT17" s="123"/>
      <c r="AU17" s="123"/>
      <c r="AV17" s="123"/>
      <c r="AW17" s="123"/>
      <c r="AX17" s="123"/>
    </row>
    <row r="18" spans="2:50" ht="15.9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91"/>
      <c r="N18" s="91"/>
      <c r="O18" s="122"/>
      <c r="P18" s="72"/>
      <c r="Q18" s="72"/>
      <c r="R18" s="72"/>
      <c r="S18" s="82"/>
      <c r="T18" s="120" t="s">
        <v>54</v>
      </c>
      <c r="U18" s="91"/>
      <c r="X18" s="122"/>
      <c r="Y18" s="72"/>
      <c r="Z18" s="72"/>
      <c r="AA18" s="72"/>
      <c r="AB18" s="82"/>
      <c r="AC18" s="235" t="s">
        <v>97</v>
      </c>
      <c r="AD18" s="236"/>
      <c r="AE18" s="104"/>
      <c r="AH18" s="123"/>
      <c r="AI18" s="123"/>
      <c r="AJ18" s="123"/>
      <c r="AK18" s="123"/>
      <c r="AL18" s="123"/>
      <c r="AM18" s="123"/>
      <c r="AN18" s="123"/>
      <c r="AR18" s="124" t="s">
        <v>26</v>
      </c>
      <c r="AS18" s="124"/>
      <c r="AT18" s="111"/>
      <c r="AU18" s="125">
        <f>SUM(AU7:AU16)</f>
        <v>0</v>
      </c>
      <c r="AV18" s="126"/>
      <c r="AW18" s="125"/>
      <c r="AX18" s="111"/>
    </row>
    <row r="19" spans="2:50" ht="15.9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91"/>
      <c r="N19" s="91"/>
      <c r="O19" s="122"/>
      <c r="P19" s="72"/>
      <c r="Q19" s="72"/>
      <c r="R19" s="72"/>
      <c r="S19" s="82"/>
      <c r="T19" s="120" t="s">
        <v>55</v>
      </c>
      <c r="U19" s="91"/>
      <c r="X19" s="122"/>
      <c r="Y19" s="72"/>
      <c r="Z19" s="72"/>
      <c r="AA19" s="72"/>
      <c r="AB19" s="82"/>
      <c r="AC19" s="235" t="s">
        <v>98</v>
      </c>
      <c r="AD19" s="236"/>
      <c r="AE19" s="104"/>
      <c r="AH19" s="124" t="s">
        <v>26</v>
      </c>
      <c r="AI19" s="111"/>
      <c r="AJ19" s="111"/>
      <c r="AK19" s="126"/>
      <c r="AL19" s="125">
        <f>SUM(AL6:AL17)</f>
        <v>0</v>
      </c>
      <c r="AM19" s="111"/>
      <c r="AN19" s="111"/>
      <c r="AR19" s="97"/>
      <c r="AS19" s="97"/>
      <c r="AT19" s="97"/>
      <c r="AU19" s="114"/>
      <c r="AV19" s="97"/>
      <c r="AW19" s="97"/>
      <c r="AX19" s="97"/>
    </row>
    <row r="20" spans="2:50" ht="15.95" customHeight="1">
      <c r="B20" s="203" t="s">
        <v>139</v>
      </c>
      <c r="C20" s="203"/>
      <c r="D20" s="203"/>
      <c r="E20" s="203"/>
      <c r="F20" s="203"/>
      <c r="G20" s="203"/>
      <c r="H20" s="203"/>
      <c r="I20" s="203"/>
      <c r="J20" s="203"/>
      <c r="K20" s="10"/>
      <c r="L20" s="10"/>
      <c r="M20" s="91"/>
      <c r="N20" s="91"/>
      <c r="O20" s="122"/>
      <c r="P20" s="72"/>
      <c r="Q20" s="72"/>
      <c r="R20" s="72"/>
      <c r="S20" s="72"/>
      <c r="T20" s="120" t="s">
        <v>56</v>
      </c>
      <c r="U20" s="91"/>
      <c r="X20" s="122"/>
      <c r="Y20" s="72"/>
      <c r="Z20" s="72"/>
      <c r="AA20" s="72"/>
      <c r="AB20" s="72"/>
      <c r="AC20" s="235" t="s">
        <v>99</v>
      </c>
      <c r="AD20" s="236"/>
      <c r="AE20" s="104"/>
      <c r="AH20" s="97"/>
      <c r="AI20" s="97"/>
      <c r="AJ20" s="114"/>
      <c r="AK20" s="97"/>
      <c r="AL20" s="97"/>
      <c r="AM20" s="97"/>
      <c r="AN20" s="127"/>
      <c r="AQ20" s="186" t="s">
        <v>64</v>
      </c>
      <c r="AR20" s="186"/>
      <c r="AS20" s="99"/>
      <c r="AT20" s="99"/>
      <c r="AU20" s="94"/>
      <c r="AV20" s="99"/>
      <c r="AW20" s="99"/>
      <c r="AX20" s="99"/>
    </row>
    <row r="21" spans="2:50" ht="15.95" customHeight="1">
      <c r="B21" s="203"/>
      <c r="C21" s="203"/>
      <c r="D21" s="203"/>
      <c r="E21" s="203"/>
      <c r="F21" s="203"/>
      <c r="G21" s="203"/>
      <c r="H21" s="203"/>
      <c r="I21" s="203"/>
      <c r="J21" s="203"/>
      <c r="K21" s="10"/>
      <c r="L21" s="10"/>
      <c r="M21" s="91"/>
      <c r="N21" s="91"/>
      <c r="O21" s="122"/>
      <c r="P21" s="72"/>
      <c r="Q21" s="72"/>
      <c r="R21" s="72"/>
      <c r="S21" s="82"/>
      <c r="T21" s="120"/>
      <c r="U21" s="91"/>
      <c r="X21" s="122"/>
      <c r="Y21" s="72"/>
      <c r="Z21" s="72"/>
      <c r="AA21" s="72"/>
      <c r="AB21" s="82"/>
      <c r="AC21" s="239"/>
      <c r="AD21" s="240"/>
      <c r="AE21" s="104"/>
      <c r="AG21" s="186" t="s">
        <v>115</v>
      </c>
      <c r="AH21" s="186"/>
      <c r="AI21" s="99"/>
      <c r="AJ21" s="94"/>
      <c r="AK21" s="99"/>
      <c r="AL21" s="99"/>
      <c r="AM21" s="99"/>
      <c r="AN21" s="104"/>
      <c r="AR21" s="187" t="s">
        <v>46</v>
      </c>
      <c r="AS21" s="191"/>
      <c r="AT21" s="199" t="s">
        <v>48</v>
      </c>
      <c r="AU21" s="196" t="s">
        <v>49</v>
      </c>
      <c r="AV21" s="208" t="s">
        <v>50</v>
      </c>
      <c r="AW21" s="193" t="s">
        <v>51</v>
      </c>
      <c r="AX21" s="199" t="s">
        <v>52</v>
      </c>
    </row>
    <row r="22" spans="2:50" ht="15.95" customHeight="1">
      <c r="B22" s="203"/>
      <c r="C22" s="203"/>
      <c r="D22" s="203"/>
      <c r="E22" s="203"/>
      <c r="F22" s="203"/>
      <c r="G22" s="203"/>
      <c r="H22" s="203"/>
      <c r="I22" s="203"/>
      <c r="J22" s="203"/>
      <c r="K22" s="10"/>
      <c r="L22" s="10"/>
      <c r="M22" s="91"/>
      <c r="N22" s="91"/>
      <c r="O22" s="71" t="s">
        <v>44</v>
      </c>
      <c r="P22" s="72"/>
      <c r="Q22" s="72"/>
      <c r="R22" s="72">
        <f>IF(Q22-P22=0,0,IF(Q22-P22&lt;0,(Q22-P22)*-1,0))</f>
        <v>0</v>
      </c>
      <c r="S22" s="72">
        <f>IF(Q22-P22=0,0,IF(Q22-P22&gt;0,(Q22-P22),0))</f>
        <v>0</v>
      </c>
      <c r="T22" s="120"/>
      <c r="U22" s="91"/>
      <c r="X22" s="122"/>
      <c r="Y22" s="72"/>
      <c r="Z22" s="72"/>
      <c r="AA22" s="83"/>
      <c r="AB22" s="84"/>
      <c r="AC22" s="241"/>
      <c r="AD22" s="242"/>
      <c r="AE22" s="104"/>
      <c r="AH22" s="199" t="s">
        <v>28</v>
      </c>
      <c r="AI22" s="199" t="s">
        <v>11</v>
      </c>
      <c r="AJ22" s="199" t="s">
        <v>3</v>
      </c>
      <c r="AK22" s="204" t="s">
        <v>0</v>
      </c>
      <c r="AL22" s="212"/>
      <c r="AM22" s="199" t="s">
        <v>14</v>
      </c>
      <c r="AN22" s="199" t="s">
        <v>10</v>
      </c>
      <c r="AR22" s="188"/>
      <c r="AS22" s="192"/>
      <c r="AT22" s="201"/>
      <c r="AU22" s="197"/>
      <c r="AV22" s="209"/>
      <c r="AW22" s="194"/>
      <c r="AX22" s="201"/>
    </row>
    <row r="23" spans="2:50" ht="15.95" customHeight="1">
      <c r="B23" s="203"/>
      <c r="C23" s="203"/>
      <c r="D23" s="203"/>
      <c r="E23" s="203"/>
      <c r="F23" s="203"/>
      <c r="G23" s="203"/>
      <c r="H23" s="203"/>
      <c r="I23" s="203"/>
      <c r="J23" s="203"/>
      <c r="K23" s="10"/>
      <c r="L23" s="10"/>
      <c r="M23" s="91"/>
      <c r="N23" s="91"/>
      <c r="O23" s="120"/>
      <c r="P23" s="72"/>
      <c r="Q23" s="72"/>
      <c r="R23" s="83"/>
      <c r="S23" s="84"/>
      <c r="T23" s="120"/>
      <c r="U23" s="91"/>
      <c r="X23" s="128"/>
      <c r="Y23" s="129"/>
      <c r="Z23" s="75"/>
      <c r="AA23" s="178"/>
      <c r="AB23" s="130"/>
      <c r="AC23" s="243"/>
      <c r="AD23" s="244"/>
      <c r="AE23" s="104"/>
      <c r="AH23" s="200"/>
      <c r="AI23" s="200"/>
      <c r="AJ23" s="200"/>
      <c r="AK23" s="100" t="s">
        <v>12</v>
      </c>
      <c r="AL23" s="101" t="s">
        <v>13</v>
      </c>
      <c r="AM23" s="200"/>
      <c r="AN23" s="200"/>
      <c r="AR23" s="189"/>
      <c r="AS23" s="199" t="s">
        <v>47</v>
      </c>
      <c r="AT23" s="201"/>
      <c r="AU23" s="197"/>
      <c r="AV23" s="209"/>
      <c r="AW23" s="194"/>
      <c r="AX23" s="201"/>
    </row>
    <row r="24" spans="2:50" ht="15.95" customHeight="1">
      <c r="B24" s="203"/>
      <c r="C24" s="203"/>
      <c r="D24" s="203"/>
      <c r="E24" s="203"/>
      <c r="F24" s="203"/>
      <c r="G24" s="203"/>
      <c r="H24" s="203"/>
      <c r="I24" s="203"/>
      <c r="J24" s="203"/>
      <c r="K24" s="10"/>
      <c r="L24" s="10"/>
      <c r="M24" s="91"/>
      <c r="N24" s="91"/>
      <c r="O24" s="71" t="s">
        <v>45</v>
      </c>
      <c r="P24" s="72"/>
      <c r="Q24" s="72"/>
      <c r="R24" s="72">
        <f>IF(Q24-P24=0,0,IF(Q24-P24&lt;0,(Q24-P24)*-1,0))</f>
        <v>0</v>
      </c>
      <c r="S24" s="72">
        <f>IF(Q24-P24=0,0,IF(Q24-P24&gt;0,(Q24-P24),0))</f>
        <v>0</v>
      </c>
      <c r="T24" s="120"/>
      <c r="U24" s="91"/>
      <c r="X24" s="131" t="s">
        <v>16</v>
      </c>
      <c r="Y24" s="113">
        <f>SUM(Y17)</f>
        <v>0</v>
      </c>
      <c r="Z24" s="73">
        <f>SUM(Z17)</f>
        <v>0</v>
      </c>
      <c r="AA24" s="73">
        <f>SUM(AA17:AA20)</f>
        <v>0</v>
      </c>
      <c r="AB24" s="133">
        <f>SUM(AB17:AB20)</f>
        <v>0</v>
      </c>
      <c r="AC24" s="245"/>
      <c r="AD24" s="232"/>
      <c r="AE24" s="104"/>
      <c r="AH24" s="106"/>
      <c r="AI24" s="107"/>
      <c r="AJ24" s="94"/>
      <c r="AK24" s="108" t="s">
        <v>4</v>
      </c>
      <c r="AL24" s="108" t="s">
        <v>4</v>
      </c>
      <c r="AM24" s="107"/>
      <c r="AN24" s="109"/>
      <c r="AR24" s="190"/>
      <c r="AS24" s="200"/>
      <c r="AT24" s="202"/>
      <c r="AU24" s="198"/>
      <c r="AV24" s="210"/>
      <c r="AW24" s="195"/>
      <c r="AX24" s="202"/>
    </row>
    <row r="25" spans="2:50" ht="15.95" customHeight="1">
      <c r="O25" s="122"/>
      <c r="P25" s="72"/>
      <c r="Q25" s="72"/>
      <c r="R25" s="83"/>
      <c r="S25" s="84"/>
      <c r="T25" s="120"/>
      <c r="X25" s="135"/>
      <c r="Y25" s="136"/>
      <c r="Z25" s="177"/>
      <c r="AA25" s="177"/>
      <c r="AB25" s="137"/>
      <c r="AC25" s="237"/>
      <c r="AD25" s="238"/>
      <c r="AE25" s="104"/>
      <c r="AH25" s="106"/>
      <c r="AI25" s="107"/>
      <c r="AJ25" s="94"/>
      <c r="AK25" s="112"/>
      <c r="AL25" s="112"/>
      <c r="AM25" s="107"/>
      <c r="AN25" s="109"/>
      <c r="AR25" s="95"/>
      <c r="AS25" s="95"/>
      <c r="AT25" s="96"/>
      <c r="AU25" s="114"/>
      <c r="AV25" s="95"/>
      <c r="AW25" s="96"/>
      <c r="AX25" s="96"/>
    </row>
    <row r="26" spans="2:50" ht="15.95" customHeight="1">
      <c r="B26" s="2" t="s">
        <v>33</v>
      </c>
      <c r="O26" s="118"/>
      <c r="P26" s="85"/>
      <c r="Q26" s="85"/>
      <c r="R26" s="86"/>
      <c r="S26" s="87"/>
      <c r="T26" s="119"/>
      <c r="X26" s="138"/>
      <c r="Y26" s="132"/>
      <c r="Z26" s="132"/>
      <c r="AA26" s="139"/>
      <c r="AB26" s="140"/>
      <c r="AC26" s="140"/>
      <c r="AD26" s="104"/>
      <c r="AE26" s="104"/>
      <c r="AH26" s="106"/>
      <c r="AI26" s="107"/>
      <c r="AJ26" s="94"/>
      <c r="AK26" s="106"/>
      <c r="AL26" s="107"/>
      <c r="AM26" s="107"/>
      <c r="AN26" s="109"/>
      <c r="AR26" s="106"/>
      <c r="AS26" s="106"/>
      <c r="AT26" s="107"/>
      <c r="AU26" s="94"/>
      <c r="AV26" s="106"/>
      <c r="AW26" s="107"/>
      <c r="AX26" s="107"/>
    </row>
    <row r="27" spans="2:50" ht="15.95" customHeight="1">
      <c r="B27" s="25" t="s">
        <v>39</v>
      </c>
      <c r="O27" s="144" t="s">
        <v>16</v>
      </c>
      <c r="P27" s="72">
        <f>SUM(P17,P22,P24)</f>
        <v>0</v>
      </c>
      <c r="Q27" s="72">
        <f>SUM(Q17,Q22,Q24)</f>
        <v>0</v>
      </c>
      <c r="R27" s="72">
        <f>SUM(R17,R22,R24)</f>
        <v>0</v>
      </c>
      <c r="S27" s="72">
        <f>SUM(S17,S22,S24)</f>
        <v>0</v>
      </c>
      <c r="T27" s="120"/>
      <c r="X27" s="142"/>
      <c r="Y27" s="143"/>
      <c r="Z27" s="143"/>
      <c r="AA27" s="143"/>
      <c r="AB27" s="143"/>
      <c r="AC27" s="143"/>
      <c r="AD27" s="104"/>
      <c r="AE27" s="104"/>
      <c r="AH27" s="106"/>
      <c r="AI27" s="107"/>
      <c r="AJ27" s="94"/>
      <c r="AK27" s="106"/>
      <c r="AL27" s="107"/>
      <c r="AM27" s="107"/>
      <c r="AN27" s="109"/>
      <c r="AR27" s="106"/>
      <c r="AS27" s="106"/>
      <c r="AT27" s="107"/>
      <c r="AU27" s="94"/>
      <c r="AV27" s="106"/>
      <c r="AW27" s="107"/>
      <c r="AX27" s="107"/>
    </row>
    <row r="28" spans="2:50" ht="15" customHeight="1">
      <c r="B28" s="6" t="s">
        <v>40</v>
      </c>
      <c r="O28" s="146" t="s">
        <v>6</v>
      </c>
      <c r="P28" s="88">
        <f>INT(P27*8/108)</f>
        <v>0</v>
      </c>
      <c r="Q28" s="88">
        <f>INT(Q27*8/108)</f>
        <v>0</v>
      </c>
      <c r="R28" s="88">
        <f>INT(R27*8/108)</f>
        <v>0</v>
      </c>
      <c r="S28" s="89">
        <f>INT(S27*8/108)</f>
        <v>0</v>
      </c>
      <c r="T28" s="147"/>
      <c r="W28" s="186" t="s">
        <v>125</v>
      </c>
      <c r="X28" s="186"/>
      <c r="Y28" s="186"/>
      <c r="Z28" s="186"/>
      <c r="AA28" s="132"/>
      <c r="AB28" s="132"/>
      <c r="AC28" s="132"/>
      <c r="AD28" s="104"/>
      <c r="AE28" s="145"/>
      <c r="AH28" s="106"/>
      <c r="AI28" s="107"/>
      <c r="AJ28" s="94"/>
      <c r="AK28" s="106"/>
      <c r="AL28" s="107"/>
      <c r="AM28" s="107"/>
      <c r="AN28" s="109"/>
      <c r="AR28" s="106"/>
      <c r="AS28" s="106"/>
      <c r="AT28" s="107"/>
      <c r="AU28" s="94"/>
      <c r="AV28" s="106"/>
      <c r="AW28" s="107"/>
      <c r="AX28" s="107"/>
    </row>
    <row r="29" spans="2:50" ht="15" customHeight="1">
      <c r="W29" s="180"/>
      <c r="X29" s="180"/>
      <c r="Y29" s="180"/>
      <c r="Z29" s="180"/>
      <c r="AA29" s="132"/>
      <c r="AB29" s="132"/>
      <c r="AC29" s="132"/>
      <c r="AD29" s="104"/>
      <c r="AE29" s="104"/>
      <c r="AH29" s="106"/>
      <c r="AI29" s="107"/>
      <c r="AJ29" s="94"/>
      <c r="AK29" s="106"/>
      <c r="AL29" s="107"/>
      <c r="AM29" s="107"/>
      <c r="AN29" s="109"/>
      <c r="AR29" s="106"/>
      <c r="AS29" s="106"/>
      <c r="AT29" s="107"/>
      <c r="AU29" s="94"/>
      <c r="AV29" s="106"/>
      <c r="AW29" s="107"/>
      <c r="AX29" s="107"/>
    </row>
    <row r="30" spans="2:50" ht="15" customHeight="1">
      <c r="B30" s="25" t="s">
        <v>34</v>
      </c>
      <c r="X30" s="181" t="s">
        <v>123</v>
      </c>
      <c r="Y30" s="182" t="s">
        <v>127</v>
      </c>
      <c r="Z30" s="182" t="s">
        <v>128</v>
      </c>
      <c r="AA30" s="182" t="s">
        <v>129</v>
      </c>
      <c r="AB30" s="182" t="s">
        <v>130</v>
      </c>
      <c r="AC30" s="182" t="s">
        <v>131</v>
      </c>
      <c r="AD30" s="104"/>
      <c r="AE30" s="104"/>
      <c r="AH30" s="106"/>
      <c r="AI30" s="107"/>
      <c r="AJ30" s="94"/>
      <c r="AK30" s="106"/>
      <c r="AL30" s="107"/>
      <c r="AM30" s="107"/>
      <c r="AN30" s="109"/>
      <c r="AR30" s="106"/>
      <c r="AS30" s="106"/>
      <c r="AT30" s="107"/>
      <c r="AU30" s="94"/>
      <c r="AV30" s="106"/>
      <c r="AW30" s="107"/>
      <c r="AX30" s="107"/>
    </row>
    <row r="31" spans="2:50" ht="15" customHeight="1">
      <c r="B31" s="6" t="s">
        <v>22</v>
      </c>
      <c r="X31" s="199" t="s">
        <v>132</v>
      </c>
      <c r="Y31" s="199"/>
      <c r="Z31" s="218"/>
      <c r="AA31" s="218"/>
      <c r="AB31" s="218"/>
      <c r="AC31" s="218">
        <f>SUM(Y31:AB32)</f>
        <v>0</v>
      </c>
      <c r="AD31" s="104"/>
      <c r="AE31" s="145"/>
      <c r="AH31" s="106"/>
      <c r="AI31" s="107"/>
      <c r="AJ31" s="94"/>
      <c r="AK31" s="106"/>
      <c r="AL31" s="107"/>
      <c r="AM31" s="107"/>
      <c r="AN31" s="109"/>
      <c r="AR31" s="106"/>
      <c r="AS31" s="106"/>
      <c r="AT31" s="107"/>
      <c r="AU31" s="94"/>
      <c r="AV31" s="106"/>
      <c r="AW31" s="107"/>
      <c r="AX31" s="107"/>
    </row>
    <row r="32" spans="2:50" ht="15" customHeight="1">
      <c r="B32" s="6" t="s">
        <v>142</v>
      </c>
      <c r="X32" s="200"/>
      <c r="Y32" s="200"/>
      <c r="Z32" s="219"/>
      <c r="AA32" s="219"/>
      <c r="AB32" s="219"/>
      <c r="AC32" s="219"/>
      <c r="AD32" s="104"/>
      <c r="AE32" s="104"/>
      <c r="AH32" s="106"/>
      <c r="AI32" s="107"/>
      <c r="AJ32" s="94"/>
      <c r="AK32" s="106"/>
      <c r="AL32" s="107"/>
      <c r="AM32" s="107"/>
      <c r="AN32" s="109"/>
      <c r="AR32" s="106"/>
      <c r="AS32" s="106"/>
      <c r="AT32" s="107"/>
      <c r="AU32" s="94"/>
      <c r="AV32" s="106"/>
      <c r="AW32" s="107"/>
      <c r="AX32" s="107"/>
    </row>
    <row r="33" spans="2:50" ht="15" customHeight="1">
      <c r="X33" s="199" t="s">
        <v>133</v>
      </c>
      <c r="Y33" s="199"/>
      <c r="Z33" s="218"/>
      <c r="AA33" s="218"/>
      <c r="AB33" s="218">
        <f>+Y11</f>
        <v>0</v>
      </c>
      <c r="AC33" s="218">
        <f>SUM(Y33:AB34)</f>
        <v>0</v>
      </c>
      <c r="AD33" s="213"/>
      <c r="AE33" s="104"/>
      <c r="AH33" s="106"/>
      <c r="AI33" s="107"/>
      <c r="AJ33" s="94"/>
      <c r="AK33" s="106"/>
      <c r="AL33" s="107"/>
      <c r="AM33" s="107"/>
      <c r="AN33" s="109"/>
      <c r="AR33" s="106"/>
      <c r="AS33" s="106"/>
      <c r="AT33" s="107"/>
      <c r="AU33" s="94"/>
      <c r="AV33" s="106"/>
      <c r="AW33" s="107"/>
      <c r="AX33" s="107"/>
    </row>
    <row r="34" spans="2:50" ht="20.45" customHeight="1">
      <c r="B34" s="25" t="s">
        <v>37</v>
      </c>
      <c r="X34" s="200"/>
      <c r="Y34" s="200"/>
      <c r="Z34" s="219"/>
      <c r="AA34" s="219"/>
      <c r="AB34" s="219"/>
      <c r="AC34" s="219"/>
      <c r="AD34" s="213"/>
      <c r="AE34" s="145"/>
      <c r="AH34" s="106"/>
      <c r="AI34" s="107"/>
      <c r="AJ34" s="94"/>
      <c r="AK34" s="106"/>
      <c r="AL34" s="107"/>
      <c r="AM34" s="107"/>
      <c r="AN34" s="109"/>
      <c r="AR34" s="106"/>
      <c r="AS34" s="106"/>
      <c r="AT34" s="107"/>
      <c r="AU34" s="94"/>
      <c r="AV34" s="106"/>
      <c r="AW34" s="107"/>
      <c r="AX34" s="107"/>
    </row>
    <row r="35" spans="2:50" ht="20.45" customHeight="1">
      <c r="B35" s="6" t="s">
        <v>35</v>
      </c>
      <c r="X35" s="208" t="s">
        <v>135</v>
      </c>
      <c r="Y35" s="221"/>
      <c r="Z35" s="221"/>
      <c r="AA35" s="224" t="str">
        <f>IF(AC35=0,"",IF(AC31&lt;=AC35,"成立","未成立"))</f>
        <v/>
      </c>
      <c r="AB35" s="220" t="s">
        <v>134</v>
      </c>
      <c r="AC35" s="218">
        <f>AC33*2</f>
        <v>0</v>
      </c>
      <c r="AD35" s="104"/>
      <c r="AE35" s="104"/>
      <c r="AH35" s="106"/>
      <c r="AI35" s="107"/>
      <c r="AJ35" s="94"/>
      <c r="AK35" s="106"/>
      <c r="AL35" s="107"/>
      <c r="AM35" s="107"/>
      <c r="AN35" s="109"/>
      <c r="AR35" s="123"/>
      <c r="AS35" s="123"/>
      <c r="AT35" s="123"/>
      <c r="AU35" s="123"/>
      <c r="AV35" s="123"/>
      <c r="AW35" s="123"/>
      <c r="AX35" s="123"/>
    </row>
    <row r="36" spans="2:50" ht="15.95" customHeight="1">
      <c r="X36" s="222"/>
      <c r="Y36" s="223"/>
      <c r="Z36" s="223"/>
      <c r="AA36" s="225"/>
      <c r="AB36" s="220"/>
      <c r="AC36" s="219"/>
      <c r="AD36" s="104"/>
      <c r="AE36" s="104"/>
      <c r="AH36" s="106"/>
      <c r="AI36" s="107"/>
      <c r="AJ36" s="94"/>
      <c r="AK36" s="106"/>
      <c r="AL36" s="107"/>
      <c r="AM36" s="107"/>
      <c r="AN36" s="109"/>
      <c r="AR36" s="124" t="s">
        <v>26</v>
      </c>
      <c r="AS36" s="124"/>
      <c r="AT36" s="111"/>
      <c r="AU36" s="125">
        <f>SUM(AU25:AU34)</f>
        <v>0</v>
      </c>
      <c r="AV36" s="126"/>
      <c r="AW36" s="125"/>
      <c r="AX36" s="111"/>
    </row>
    <row r="37" spans="2:50" ht="15.95" customHeight="1">
      <c r="B37" s="25" t="s">
        <v>58</v>
      </c>
      <c r="X37" s="142"/>
      <c r="Y37" s="143"/>
      <c r="Z37" s="143"/>
      <c r="AA37" s="143"/>
      <c r="AB37" s="143"/>
      <c r="AC37" s="143"/>
      <c r="AD37" s="104"/>
      <c r="AE37" s="104"/>
      <c r="AH37" s="123"/>
      <c r="AI37" s="123"/>
      <c r="AJ37" s="123"/>
      <c r="AK37" s="123"/>
      <c r="AL37" s="123"/>
      <c r="AM37" s="123"/>
      <c r="AN37" s="123"/>
    </row>
    <row r="38" spans="2:50" ht="15.95" customHeight="1">
      <c r="B38" s="6" t="s">
        <v>36</v>
      </c>
      <c r="X38" s="142"/>
      <c r="Y38" s="143"/>
      <c r="Z38" s="143"/>
      <c r="AA38" s="143"/>
      <c r="AB38" s="143"/>
      <c r="AC38" s="143"/>
      <c r="AD38" s="104"/>
      <c r="AE38" s="104"/>
      <c r="AH38" s="124" t="s">
        <v>26</v>
      </c>
      <c r="AI38" s="111"/>
      <c r="AJ38" s="111"/>
      <c r="AK38" s="126"/>
      <c r="AL38" s="125">
        <f>SUM(AL25:AL36)</f>
        <v>0</v>
      </c>
      <c r="AM38" s="111"/>
      <c r="AN38" s="111"/>
    </row>
    <row r="39" spans="2:50" ht="15.95" customHeight="1">
      <c r="X39" s="148"/>
      <c r="Y39" s="149"/>
      <c r="Z39" s="149"/>
      <c r="AA39" s="149"/>
      <c r="AB39" s="149"/>
      <c r="AC39" s="149"/>
      <c r="AD39" s="104"/>
      <c r="AE39" s="104"/>
    </row>
    <row r="40" spans="2:50" ht="15.95" customHeight="1">
      <c r="X40" s="150"/>
      <c r="Y40" s="149"/>
      <c r="Z40" s="149"/>
      <c r="AA40" s="149"/>
      <c r="AB40" s="149"/>
      <c r="AC40" s="149"/>
      <c r="AD40" s="104"/>
      <c r="AE40" s="104"/>
    </row>
    <row r="41" spans="2:50" ht="15.95" customHeight="1">
      <c r="X41" s="151"/>
      <c r="Y41" s="152"/>
      <c r="Z41" s="152"/>
      <c r="AA41" s="152"/>
      <c r="AB41" s="152"/>
      <c r="AC41" s="152"/>
      <c r="AD41" s="104"/>
      <c r="AE41" s="104"/>
    </row>
    <row r="42" spans="2:50" ht="15.95" customHeight="1">
      <c r="X42" s="142"/>
      <c r="Y42" s="143"/>
      <c r="Z42" s="143"/>
      <c r="AA42" s="143"/>
      <c r="AB42" s="143"/>
      <c r="AC42" s="143"/>
      <c r="AD42" s="104"/>
      <c r="AE42" s="104"/>
    </row>
    <row r="43" spans="2:50" ht="15.95" customHeight="1">
      <c r="X43" s="148"/>
      <c r="Y43" s="149"/>
      <c r="Z43" s="149"/>
      <c r="AA43" s="149"/>
      <c r="AB43" s="149"/>
      <c r="AC43" s="149"/>
      <c r="AD43" s="104"/>
      <c r="AE43" s="104"/>
    </row>
    <row r="44" spans="2:50" ht="15.95" customHeight="1">
      <c r="X44" s="150"/>
      <c r="Y44" s="149"/>
      <c r="Z44" s="149"/>
      <c r="AA44" s="149"/>
      <c r="AB44" s="149"/>
      <c r="AC44" s="149"/>
      <c r="AD44" s="104"/>
      <c r="AE44" s="104"/>
    </row>
    <row r="45" spans="2:50" ht="15.95" customHeight="1">
      <c r="Y45" s="149"/>
      <c r="Z45" s="149"/>
      <c r="AA45" s="149"/>
      <c r="AB45" s="149"/>
      <c r="AC45" s="149"/>
      <c r="AD45" s="104"/>
      <c r="AE45" s="104"/>
    </row>
    <row r="46" spans="2:50" ht="15.95" customHeight="1">
      <c r="X46" s="94"/>
      <c r="Y46" s="149"/>
      <c r="Z46" s="149"/>
      <c r="AA46" s="149"/>
      <c r="AB46" s="149"/>
      <c r="AC46" s="149"/>
      <c r="AD46" s="104"/>
      <c r="AE46" s="104"/>
    </row>
    <row r="47" spans="2:50" ht="15.95" customHeight="1">
      <c r="X47" s="99"/>
      <c r="Y47" s="149"/>
      <c r="Z47" s="149"/>
      <c r="AA47" s="149"/>
      <c r="AB47" s="149"/>
      <c r="AC47" s="149"/>
      <c r="AD47" s="104"/>
      <c r="AE47" s="153"/>
    </row>
    <row r="48" spans="2:50" ht="15.95" customHeight="1">
      <c r="X48" s="153"/>
      <c r="Y48" s="153"/>
      <c r="Z48" s="153"/>
      <c r="AA48" s="153"/>
      <c r="AB48" s="153"/>
      <c r="AC48" s="153"/>
      <c r="AD48" s="153"/>
      <c r="AE48" s="104"/>
    </row>
    <row r="49" spans="1:43" ht="15.95" customHeight="1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4"/>
      <c r="L49" s="24"/>
      <c r="M49" s="153"/>
      <c r="N49" s="153"/>
      <c r="O49" s="153"/>
      <c r="P49" s="153"/>
      <c r="Q49" s="153"/>
      <c r="R49" s="153"/>
      <c r="S49" s="153"/>
      <c r="T49" s="153"/>
      <c r="U49" s="153"/>
      <c r="W49" s="141"/>
      <c r="Y49" s="149"/>
      <c r="Z49" s="149"/>
      <c r="AA49" s="149"/>
      <c r="AB49" s="149"/>
      <c r="AC49" s="149"/>
      <c r="AD49" s="104"/>
      <c r="AF49" s="153"/>
      <c r="AG49" s="154"/>
      <c r="AP49" s="153"/>
      <c r="AQ49" s="154"/>
    </row>
    <row r="50" spans="1:43" ht="15.95" customHeight="1"/>
    <row r="51" spans="1:43" ht="15.95" customHeight="1">
      <c r="V51" s="153"/>
      <c r="W51" s="153"/>
      <c r="AE51" s="155"/>
    </row>
    <row r="52" spans="1:43" ht="15.95" customHeight="1">
      <c r="X52" s="155"/>
      <c r="Y52" s="155"/>
      <c r="Z52" s="155"/>
      <c r="AA52" s="155"/>
      <c r="AB52" s="155"/>
      <c r="AC52" s="155"/>
      <c r="AD52" s="155"/>
    </row>
    <row r="53" spans="1:43" ht="15.95" customHeight="1"/>
    <row r="54" spans="1:43" ht="15.95" customHeight="1"/>
    <row r="55" spans="1:43" ht="15.95" customHeight="1">
      <c r="W55" s="155"/>
    </row>
    <row r="56" spans="1:43" ht="15.95" customHeight="1"/>
    <row r="57" spans="1:43" ht="15.95" customHeight="1"/>
    <row r="58" spans="1:43" ht="15.95" customHeight="1"/>
    <row r="59" spans="1:43" ht="15.95" customHeight="1"/>
    <row r="60" spans="1:43" ht="15.95" customHeight="1"/>
    <row r="61" spans="1:43" ht="15.95" customHeight="1"/>
    <row r="62" spans="1:43" ht="15.95" customHeight="1"/>
    <row r="63" spans="1:43" ht="15.95" customHeight="1"/>
    <row r="64" spans="1:43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</sheetData>
  <mergeCells count="82">
    <mergeCell ref="AC25:AD25"/>
    <mergeCell ref="AC20:AD20"/>
    <mergeCell ref="AC21:AD21"/>
    <mergeCell ref="AC22:AD22"/>
    <mergeCell ref="AC23:AD23"/>
    <mergeCell ref="AC24:AD24"/>
    <mergeCell ref="X35:Z36"/>
    <mergeCell ref="AA35:AA36"/>
    <mergeCell ref="AC4:AD4"/>
    <mergeCell ref="AC5:AD5"/>
    <mergeCell ref="AC6:AD6"/>
    <mergeCell ref="AC7:AD7"/>
    <mergeCell ref="AC8:AD8"/>
    <mergeCell ref="AC9:AD9"/>
    <mergeCell ref="AC10:AD10"/>
    <mergeCell ref="AC11:AD11"/>
    <mergeCell ref="AC14:AD14"/>
    <mergeCell ref="AC15:AD15"/>
    <mergeCell ref="AC16:AD16"/>
    <mergeCell ref="AC17:AD17"/>
    <mergeCell ref="AC18:AD18"/>
    <mergeCell ref="AC19:AD19"/>
    <mergeCell ref="AC31:AC32"/>
    <mergeCell ref="Y33:Y34"/>
    <mergeCell ref="Z33:Z34"/>
    <mergeCell ref="AA33:AA34"/>
    <mergeCell ref="AB33:AB34"/>
    <mergeCell ref="AC33:AC34"/>
    <mergeCell ref="AD33:AD34"/>
    <mergeCell ref="W28:Z28"/>
    <mergeCell ref="A49:J49"/>
    <mergeCell ref="X33:X34"/>
    <mergeCell ref="W1:X1"/>
    <mergeCell ref="W2:X2"/>
    <mergeCell ref="F1:J1"/>
    <mergeCell ref="N1:P1"/>
    <mergeCell ref="N2:P2"/>
    <mergeCell ref="AC35:AC36"/>
    <mergeCell ref="AB35:AB36"/>
    <mergeCell ref="X31:X32"/>
    <mergeCell ref="Y31:Y32"/>
    <mergeCell ref="Z31:Z32"/>
    <mergeCell ref="AA31:AA32"/>
    <mergeCell ref="AB31:AB32"/>
    <mergeCell ref="AJ3:AJ4"/>
    <mergeCell ref="AM3:AM4"/>
    <mergeCell ref="AN3:AN4"/>
    <mergeCell ref="AN22:AN23"/>
    <mergeCell ref="AM22:AM23"/>
    <mergeCell ref="AK22:AL22"/>
    <mergeCell ref="AK3:AL3"/>
    <mergeCell ref="AJ22:AJ23"/>
    <mergeCell ref="AG1:AH1"/>
    <mergeCell ref="AH3:AH4"/>
    <mergeCell ref="AI3:AI4"/>
    <mergeCell ref="AH22:AH23"/>
    <mergeCell ref="AI22:AI23"/>
    <mergeCell ref="AG2:AH2"/>
    <mergeCell ref="AX3:AX6"/>
    <mergeCell ref="B20:J24"/>
    <mergeCell ref="AA4:AB4"/>
    <mergeCell ref="AA14:AB14"/>
    <mergeCell ref="AS3:AS4"/>
    <mergeCell ref="R4:S4"/>
    <mergeCell ref="R14:S14"/>
    <mergeCell ref="AV21:AV24"/>
    <mergeCell ref="AW21:AW24"/>
    <mergeCell ref="AX21:AX24"/>
    <mergeCell ref="AV3:AV6"/>
    <mergeCell ref="AG21:AH21"/>
    <mergeCell ref="AT21:AT24"/>
    <mergeCell ref="AS23:AS24"/>
    <mergeCell ref="AT3:AT6"/>
    <mergeCell ref="AU21:AU24"/>
    <mergeCell ref="AQ2:AR2"/>
    <mergeCell ref="AQ20:AR20"/>
    <mergeCell ref="AR21:AR24"/>
    <mergeCell ref="AS21:AS22"/>
    <mergeCell ref="AW3:AW6"/>
    <mergeCell ref="AU3:AU6"/>
    <mergeCell ref="AS5:AS6"/>
    <mergeCell ref="AR3:AR6"/>
  </mergeCells>
  <phoneticPr fontId="2"/>
  <printOptions horizontalCentered="1"/>
  <pageMargins left="0.59055118110236227" right="0.59055118110236227" top="0.98425196850393704" bottom="0.78740157480314965" header="0" footer="0"/>
  <pageSetup paperSize="9" scale="98" firstPageNumber="70" orientation="portrait" verticalDpi="96" r:id="rId1"/>
  <headerFooter alignWithMargins="0"/>
  <colBreaks count="4" manualBreakCount="4">
    <brk id="12" max="1048575" man="1"/>
    <brk id="21" max="1048575" man="1"/>
    <brk id="31" max="1048575" man="1"/>
    <brk id="4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view="pageBreakPreview" zoomScale="110" zoomScaleNormal="100" zoomScaleSheetLayoutView="110" workbookViewId="0">
      <selection activeCell="A3" sqref="A3"/>
    </sheetView>
  </sheetViews>
  <sheetFormatPr defaultRowHeight="13.5"/>
  <cols>
    <col min="1" max="1" width="30.625" bestFit="1" customWidth="1"/>
    <col min="2" max="12" width="10.375" customWidth="1"/>
    <col min="13" max="13" width="5.5" bestFit="1" customWidth="1"/>
  </cols>
  <sheetData>
    <row r="1" spans="1:13">
      <c r="A1" t="s">
        <v>126</v>
      </c>
    </row>
    <row r="2" spans="1:13">
      <c r="A2" s="21" t="s">
        <v>143</v>
      </c>
      <c r="B2" s="13"/>
      <c r="C2" s="12"/>
      <c r="D2" s="12"/>
      <c r="E2" s="12"/>
      <c r="F2" s="7"/>
      <c r="G2" s="7"/>
      <c r="H2" s="7"/>
      <c r="I2" s="7"/>
      <c r="J2" s="7"/>
      <c r="K2" s="7"/>
      <c r="L2" s="7"/>
      <c r="M2" s="7"/>
    </row>
    <row r="3" spans="1:13">
      <c r="A3" s="13"/>
      <c r="B3" s="13"/>
      <c r="C3" s="12"/>
      <c r="D3" s="12"/>
      <c r="E3" s="12"/>
      <c r="F3" s="7"/>
      <c r="G3" s="7"/>
      <c r="H3" s="7"/>
      <c r="I3" s="7"/>
      <c r="J3" s="7"/>
      <c r="K3" s="7"/>
      <c r="L3" s="7"/>
      <c r="M3" s="7"/>
    </row>
    <row r="4" spans="1:13">
      <c r="A4" s="11" t="s">
        <v>68</v>
      </c>
      <c r="B4" s="249" t="s">
        <v>69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>
      <c r="A5" s="14" t="s">
        <v>70</v>
      </c>
      <c r="B5" s="250" t="s">
        <v>71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spans="1:13">
      <c r="A6" s="14" t="s">
        <v>72</v>
      </c>
      <c r="B6" s="27" t="s">
        <v>107</v>
      </c>
      <c r="C6" s="27" t="s">
        <v>108</v>
      </c>
      <c r="D6" s="27" t="s">
        <v>140</v>
      </c>
      <c r="E6" s="12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37" customFormat="1" ht="15.6" customHeight="1">
      <c r="A8" s="50" t="s">
        <v>104</v>
      </c>
      <c r="B8" s="32" t="s">
        <v>73</v>
      </c>
      <c r="C8" s="32" t="s">
        <v>74</v>
      </c>
      <c r="D8" s="32" t="s">
        <v>73</v>
      </c>
      <c r="E8" s="32" t="s">
        <v>74</v>
      </c>
      <c r="F8" s="32" t="s">
        <v>73</v>
      </c>
      <c r="G8" s="32" t="s">
        <v>74</v>
      </c>
      <c r="H8" s="32" t="s">
        <v>73</v>
      </c>
      <c r="I8" s="32" t="s">
        <v>74</v>
      </c>
      <c r="J8" s="32" t="s">
        <v>73</v>
      </c>
      <c r="K8" s="32" t="s">
        <v>74</v>
      </c>
      <c r="L8" s="51" t="s">
        <v>75</v>
      </c>
      <c r="M8" s="52" t="s">
        <v>76</v>
      </c>
    </row>
    <row r="9" spans="1:13" s="56" customFormat="1" ht="15.6" customHeight="1">
      <c r="A9" s="58" t="s">
        <v>80</v>
      </c>
      <c r="B9" s="16">
        <v>2000000</v>
      </c>
      <c r="C9" s="16">
        <v>1500000</v>
      </c>
      <c r="D9" s="16">
        <v>1000000</v>
      </c>
      <c r="E9" s="16">
        <v>1000000</v>
      </c>
      <c r="F9" s="16">
        <v>1000000</v>
      </c>
      <c r="G9" s="16">
        <v>2000000</v>
      </c>
      <c r="H9" s="16">
        <v>1000000</v>
      </c>
      <c r="I9" s="16">
        <v>1000000</v>
      </c>
      <c r="J9" s="16">
        <v>100000</v>
      </c>
      <c r="K9" s="16">
        <v>1000000</v>
      </c>
      <c r="L9" s="17">
        <f>SUM(B9:K9)</f>
        <v>11600000</v>
      </c>
      <c r="M9" s="18"/>
    </row>
    <row r="10" spans="1:13" s="56" customFormat="1" ht="15.6" customHeight="1">
      <c r="A10" s="20" t="s">
        <v>81</v>
      </c>
      <c r="B10" s="16">
        <v>300000</v>
      </c>
      <c r="C10" s="16">
        <v>300000</v>
      </c>
      <c r="D10" s="16"/>
      <c r="E10" s="16"/>
      <c r="F10" s="16"/>
      <c r="G10" s="16"/>
      <c r="H10" s="16"/>
      <c r="I10" s="16"/>
      <c r="J10" s="16"/>
      <c r="K10" s="16">
        <v>200000</v>
      </c>
      <c r="L10" s="17">
        <f>SUM(B10:K10)</f>
        <v>800000</v>
      </c>
      <c r="M10" s="18"/>
    </row>
    <row r="11" spans="1:13" s="37" customFormat="1" ht="15.6" customHeight="1">
      <c r="A11" s="43" t="s">
        <v>82</v>
      </c>
      <c r="B11" s="35">
        <v>100000</v>
      </c>
      <c r="C11" s="35">
        <v>200000</v>
      </c>
      <c r="D11" s="35">
        <v>500000</v>
      </c>
      <c r="E11" s="35">
        <v>100000</v>
      </c>
      <c r="F11" s="35">
        <v>400000</v>
      </c>
      <c r="G11" s="35">
        <v>100000</v>
      </c>
      <c r="H11" s="35">
        <v>200000</v>
      </c>
      <c r="I11" s="35">
        <v>100000</v>
      </c>
      <c r="J11" s="35">
        <v>100000</v>
      </c>
      <c r="K11" s="35">
        <v>100000</v>
      </c>
      <c r="L11" s="53"/>
      <c r="M11" s="53"/>
    </row>
    <row r="12" spans="1:13" s="37" customFormat="1" ht="15.6" customHeight="1">
      <c r="A12" s="43" t="s">
        <v>83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53"/>
      <c r="M12" s="53"/>
    </row>
    <row r="13" spans="1:13" s="37" customFormat="1" ht="15.6" customHeight="1">
      <c r="A13" s="58" t="s">
        <v>84</v>
      </c>
      <c r="B13" s="16">
        <f t="shared" ref="B13:K13" si="0">SUM(B11:B12)</f>
        <v>100000</v>
      </c>
      <c r="C13" s="16">
        <f t="shared" si="0"/>
        <v>200000</v>
      </c>
      <c r="D13" s="16">
        <f t="shared" si="0"/>
        <v>500000</v>
      </c>
      <c r="E13" s="16">
        <f t="shared" si="0"/>
        <v>100000</v>
      </c>
      <c r="F13" s="16">
        <f t="shared" si="0"/>
        <v>400000</v>
      </c>
      <c r="G13" s="16">
        <f t="shared" si="0"/>
        <v>100000</v>
      </c>
      <c r="H13" s="16">
        <f t="shared" si="0"/>
        <v>200000</v>
      </c>
      <c r="I13" s="16">
        <f t="shared" si="0"/>
        <v>100000</v>
      </c>
      <c r="J13" s="16">
        <f t="shared" si="0"/>
        <v>100000</v>
      </c>
      <c r="K13" s="16">
        <f t="shared" si="0"/>
        <v>100000</v>
      </c>
      <c r="L13" s="17">
        <f>SUM(B13:K13)</f>
        <v>1900000</v>
      </c>
      <c r="M13" s="18"/>
    </row>
    <row r="14" spans="1:13" s="37" customFormat="1" ht="15.6" customHeight="1">
      <c r="A14" s="43" t="s">
        <v>85</v>
      </c>
      <c r="B14" s="35">
        <v>2500000</v>
      </c>
      <c r="C14" s="35">
        <v>0</v>
      </c>
      <c r="D14" s="35">
        <v>1000000</v>
      </c>
      <c r="E14" s="35"/>
      <c r="F14" s="35">
        <v>1500000</v>
      </c>
      <c r="G14" s="35"/>
      <c r="H14" s="35">
        <v>3500000</v>
      </c>
      <c r="I14" s="35"/>
      <c r="J14" s="35">
        <v>500000</v>
      </c>
      <c r="K14" s="35"/>
      <c r="L14" s="53"/>
      <c r="M14" s="53"/>
    </row>
    <row r="15" spans="1:13" s="37" customFormat="1" ht="15.6" customHeight="1">
      <c r="A15" s="43" t="s">
        <v>87</v>
      </c>
      <c r="B15" s="35">
        <v>20000</v>
      </c>
      <c r="C15" s="35">
        <v>20000</v>
      </c>
      <c r="D15" s="35"/>
      <c r="E15" s="35"/>
      <c r="F15" s="35"/>
      <c r="G15" s="35"/>
      <c r="H15" s="35"/>
      <c r="I15" s="35"/>
      <c r="J15" s="35"/>
      <c r="K15" s="35"/>
      <c r="L15" s="53"/>
      <c r="M15" s="53"/>
    </row>
    <row r="16" spans="1:13" s="37" customFormat="1" ht="15.6" customHeight="1">
      <c r="A16" s="43" t="s">
        <v>86</v>
      </c>
      <c r="B16" s="35">
        <v>30000</v>
      </c>
      <c r="C16" s="38"/>
      <c r="D16" s="38"/>
      <c r="E16" s="38"/>
      <c r="F16" s="48"/>
      <c r="G16" s="22"/>
      <c r="H16" s="22"/>
      <c r="I16" s="22"/>
      <c r="J16" s="53"/>
      <c r="K16" s="53"/>
      <c r="L16" s="53"/>
      <c r="M16" s="53"/>
    </row>
    <row r="17" spans="1:13" s="37" customFormat="1" ht="15.6" customHeight="1">
      <c r="A17" s="43" t="s">
        <v>88</v>
      </c>
      <c r="B17" s="35">
        <v>40000</v>
      </c>
      <c r="C17" s="38"/>
      <c r="D17" s="38"/>
      <c r="E17" s="38"/>
      <c r="F17" s="48"/>
      <c r="G17" s="22"/>
      <c r="H17" s="22"/>
      <c r="I17" s="22"/>
      <c r="J17" s="53"/>
      <c r="K17" s="53"/>
      <c r="L17" s="53"/>
      <c r="M17" s="53"/>
    </row>
    <row r="18" spans="1:13" s="37" customFormat="1" ht="15.6" customHeight="1">
      <c r="A18" s="43" t="s">
        <v>89</v>
      </c>
      <c r="B18" s="35">
        <v>50000</v>
      </c>
      <c r="C18" s="38">
        <v>10000</v>
      </c>
      <c r="D18" s="38"/>
      <c r="E18" s="38"/>
      <c r="F18" s="48"/>
      <c r="G18" s="22"/>
      <c r="H18" s="22"/>
      <c r="I18" s="22"/>
      <c r="J18" s="53"/>
      <c r="K18" s="53"/>
      <c r="L18" s="53"/>
      <c r="M18" s="53"/>
    </row>
    <row r="19" spans="1:13" s="37" customFormat="1" ht="15.6" customHeight="1">
      <c r="A19" s="43" t="s">
        <v>90</v>
      </c>
      <c r="B19" s="35">
        <v>60000</v>
      </c>
      <c r="C19" s="38"/>
      <c r="D19" s="38"/>
      <c r="E19" s="38"/>
      <c r="F19" s="48"/>
      <c r="G19" s="22"/>
      <c r="H19" s="22"/>
      <c r="I19" s="22"/>
      <c r="J19" s="53"/>
      <c r="K19" s="53"/>
      <c r="L19" s="53"/>
      <c r="M19" s="53"/>
    </row>
    <row r="20" spans="1:13" s="37" customFormat="1" ht="15.6" customHeight="1">
      <c r="A20" s="43" t="s">
        <v>91</v>
      </c>
      <c r="B20" s="35">
        <v>70000</v>
      </c>
      <c r="C20" s="38"/>
      <c r="D20" s="38"/>
      <c r="E20" s="38"/>
      <c r="F20" s="48"/>
      <c r="G20" s="22"/>
      <c r="H20" s="22"/>
      <c r="I20" s="22"/>
      <c r="J20" s="53"/>
      <c r="K20" s="53"/>
      <c r="L20" s="53"/>
      <c r="M20" s="53"/>
    </row>
    <row r="21" spans="1:13" s="37" customFormat="1" ht="15.6" customHeight="1">
      <c r="A21" s="43" t="s">
        <v>92</v>
      </c>
      <c r="B21" s="35">
        <v>80000</v>
      </c>
      <c r="C21" s="38"/>
      <c r="D21" s="38"/>
      <c r="E21" s="38"/>
      <c r="F21" s="48"/>
      <c r="G21" s="22"/>
      <c r="H21" s="22"/>
      <c r="I21" s="22"/>
      <c r="J21" s="53"/>
      <c r="K21" s="53"/>
      <c r="L21" s="53"/>
      <c r="M21" s="53"/>
    </row>
    <row r="22" spans="1:13" s="37" customFormat="1" ht="15.6" customHeight="1">
      <c r="A22" s="43" t="s">
        <v>93</v>
      </c>
      <c r="B22" s="35">
        <v>90000</v>
      </c>
      <c r="C22" s="38"/>
      <c r="D22" s="38"/>
      <c r="E22" s="38"/>
      <c r="F22" s="48"/>
      <c r="G22" s="22"/>
      <c r="H22" s="22"/>
      <c r="I22" s="22"/>
      <c r="J22" s="53"/>
      <c r="K22" s="53"/>
      <c r="L22" s="53"/>
      <c r="M22" s="53"/>
    </row>
    <row r="23" spans="1:13" s="37" customFormat="1" ht="27">
      <c r="A23" s="162" t="s">
        <v>118</v>
      </c>
      <c r="B23" s="54">
        <v>10000</v>
      </c>
      <c r="C23" s="54"/>
      <c r="D23" s="54"/>
      <c r="E23" s="54"/>
      <c r="F23" s="54"/>
      <c r="G23" s="54"/>
      <c r="H23" s="54">
        <v>20</v>
      </c>
      <c r="I23" s="54"/>
      <c r="J23" s="54"/>
      <c r="K23" s="54"/>
      <c r="L23" s="54"/>
      <c r="M23" s="54"/>
    </row>
    <row r="24" spans="1:13" s="56" customFormat="1" ht="15.6" customHeight="1" thickBot="1">
      <c r="A24" s="58" t="s">
        <v>105</v>
      </c>
      <c r="B24" s="16">
        <f>SUM(B14:B23)</f>
        <v>2950000</v>
      </c>
      <c r="C24" s="16">
        <f t="shared" ref="C24:K24" si="1">SUM(C14:C23)</f>
        <v>30000</v>
      </c>
      <c r="D24" s="16">
        <f t="shared" si="1"/>
        <v>1000000</v>
      </c>
      <c r="E24" s="16">
        <f t="shared" si="1"/>
        <v>0</v>
      </c>
      <c r="F24" s="16">
        <f t="shared" si="1"/>
        <v>1500000</v>
      </c>
      <c r="G24" s="16">
        <f t="shared" si="1"/>
        <v>0</v>
      </c>
      <c r="H24" s="16">
        <f t="shared" si="1"/>
        <v>3500020</v>
      </c>
      <c r="I24" s="16">
        <f t="shared" si="1"/>
        <v>0</v>
      </c>
      <c r="J24" s="16">
        <f>SUM(J14:J23)</f>
        <v>500000</v>
      </c>
      <c r="K24" s="16">
        <f t="shared" si="1"/>
        <v>0</v>
      </c>
      <c r="L24" s="66">
        <f>SUM(B24:K24)</f>
        <v>9480020</v>
      </c>
      <c r="M24" s="18"/>
    </row>
    <row r="25" spans="1:13" s="56" customFormat="1" ht="15.6" customHeight="1" thickBot="1">
      <c r="A25" s="45" t="s">
        <v>101</v>
      </c>
      <c r="B25" s="55">
        <f>SUM(B24,B13,B9,B10)</f>
        <v>5350000</v>
      </c>
      <c r="C25" s="55">
        <f t="shared" ref="C25:K25" si="2">SUM(C24,C13,C9,C10)</f>
        <v>2030000</v>
      </c>
      <c r="D25" s="55">
        <f t="shared" si="2"/>
        <v>2500000</v>
      </c>
      <c r="E25" s="55">
        <f t="shared" si="2"/>
        <v>1100000</v>
      </c>
      <c r="F25" s="55">
        <f t="shared" si="2"/>
        <v>2900000</v>
      </c>
      <c r="G25" s="55">
        <f t="shared" si="2"/>
        <v>2100000</v>
      </c>
      <c r="H25" s="55">
        <f t="shared" si="2"/>
        <v>4700020</v>
      </c>
      <c r="I25" s="55">
        <f t="shared" si="2"/>
        <v>1100000</v>
      </c>
      <c r="J25" s="55">
        <f t="shared" si="2"/>
        <v>700000</v>
      </c>
      <c r="K25" s="63">
        <f t="shared" si="2"/>
        <v>1300000</v>
      </c>
      <c r="L25" s="70">
        <f>SUM(B25:K25)</f>
        <v>23780020</v>
      </c>
      <c r="M25" s="64"/>
    </row>
    <row r="26" spans="1:13" s="37" customFormat="1" ht="27">
      <c r="A26" s="161" t="s">
        <v>117</v>
      </c>
      <c r="B26" s="246" t="s">
        <v>116</v>
      </c>
      <c r="C26" s="247"/>
      <c r="D26" s="247"/>
      <c r="E26" s="247"/>
      <c r="F26" s="247"/>
      <c r="G26" s="247"/>
      <c r="H26" s="247"/>
      <c r="I26" s="247"/>
      <c r="J26" s="247"/>
      <c r="K26" s="247"/>
      <c r="L26" s="69">
        <f>ROUNDUP(L27/2,0)</f>
        <v>23695015</v>
      </c>
      <c r="M26" s="65"/>
    </row>
    <row r="27" spans="1:13" s="37" customFormat="1" ht="15.6" customHeight="1">
      <c r="A27" s="57" t="s">
        <v>106</v>
      </c>
      <c r="B27" s="248" t="s">
        <v>102</v>
      </c>
      <c r="C27" s="247"/>
      <c r="D27" s="247"/>
      <c r="E27" s="247"/>
      <c r="F27" s="247"/>
      <c r="G27" s="247"/>
      <c r="H27" s="247"/>
      <c r="I27" s="247"/>
      <c r="J27" s="247"/>
      <c r="K27" s="247"/>
      <c r="L27" s="67">
        <f>+'添付 委託費集計'!L28</f>
        <v>47390029</v>
      </c>
      <c r="M27" s="65"/>
    </row>
    <row r="28" spans="1:13" s="37" customFormat="1" ht="15.6" customHeight="1" thickBot="1">
      <c r="A28" s="57" t="s">
        <v>103</v>
      </c>
      <c r="B28" s="248" t="s">
        <v>79</v>
      </c>
      <c r="C28" s="247"/>
      <c r="D28" s="247"/>
      <c r="E28" s="247"/>
      <c r="F28" s="247"/>
      <c r="G28" s="247"/>
      <c r="H28" s="247"/>
      <c r="I28" s="247"/>
      <c r="J28" s="247"/>
      <c r="K28" s="247"/>
      <c r="L28" s="68">
        <f>+L25-L26</f>
        <v>85005</v>
      </c>
      <c r="M28" s="65"/>
    </row>
    <row r="29" spans="1:1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</sheetData>
  <mergeCells count="5">
    <mergeCell ref="B26:K26"/>
    <mergeCell ref="B27:K27"/>
    <mergeCell ref="B28:K28"/>
    <mergeCell ref="B4:M4"/>
    <mergeCell ref="B5:M5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view="pageBreakPreview" topLeftCell="A4" zoomScale="110" zoomScaleNormal="100" zoomScaleSheetLayoutView="110" workbookViewId="0">
      <selection activeCell="D7" sqref="D7"/>
    </sheetView>
  </sheetViews>
  <sheetFormatPr defaultRowHeight="13.5"/>
  <cols>
    <col min="1" max="1" width="24.5" customWidth="1"/>
    <col min="2" max="13" width="11" customWidth="1"/>
  </cols>
  <sheetData>
    <row r="1" spans="1:13">
      <c r="A1" t="s">
        <v>126</v>
      </c>
    </row>
    <row r="2" spans="1:13">
      <c r="A2" s="21" t="s">
        <v>109</v>
      </c>
      <c r="B2" s="13"/>
      <c r="C2" s="12"/>
      <c r="D2" s="12"/>
      <c r="E2" s="12"/>
      <c r="F2" s="7"/>
      <c r="G2" s="7"/>
      <c r="H2" s="7"/>
      <c r="I2" s="7"/>
      <c r="J2" s="7"/>
      <c r="K2" s="7"/>
      <c r="L2" s="7"/>
      <c r="M2" s="7"/>
    </row>
    <row r="3" spans="1:13">
      <c r="A3" s="13"/>
      <c r="B3" s="13"/>
      <c r="C3" s="12"/>
      <c r="D3" s="12"/>
      <c r="E3" s="12"/>
      <c r="F3" s="7"/>
      <c r="G3" s="7"/>
      <c r="H3" s="7"/>
      <c r="I3" s="7"/>
      <c r="J3" s="7"/>
      <c r="K3" s="7"/>
      <c r="L3" s="7"/>
      <c r="M3" s="7"/>
    </row>
    <row r="4" spans="1:13">
      <c r="A4" s="11" t="s">
        <v>68</v>
      </c>
      <c r="B4" s="249" t="s">
        <v>69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>
      <c r="A5" s="14" t="s">
        <v>70</v>
      </c>
      <c r="B5" s="250" t="s">
        <v>71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spans="1:13">
      <c r="A6" s="14" t="s">
        <v>72</v>
      </c>
      <c r="B6" s="27" t="s">
        <v>107</v>
      </c>
      <c r="C6" s="27" t="s">
        <v>108</v>
      </c>
      <c r="D6" s="27" t="s">
        <v>140</v>
      </c>
      <c r="E6" s="12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34" customFormat="1" ht="20.45" customHeight="1">
      <c r="A8" s="31" t="s">
        <v>104</v>
      </c>
      <c r="B8" s="32" t="s">
        <v>73</v>
      </c>
      <c r="C8" s="32" t="s">
        <v>74</v>
      </c>
      <c r="D8" s="32" t="s">
        <v>73</v>
      </c>
      <c r="E8" s="32" t="s">
        <v>74</v>
      </c>
      <c r="F8" s="32" t="s">
        <v>73</v>
      </c>
      <c r="G8" s="32" t="s">
        <v>74</v>
      </c>
      <c r="H8" s="32" t="s">
        <v>73</v>
      </c>
      <c r="I8" s="32" t="s">
        <v>74</v>
      </c>
      <c r="J8" s="32" t="s">
        <v>73</v>
      </c>
      <c r="K8" s="32" t="s">
        <v>74</v>
      </c>
      <c r="L8" s="33" t="s">
        <v>75</v>
      </c>
      <c r="M8" s="33" t="s">
        <v>76</v>
      </c>
    </row>
    <row r="9" spans="1:13" ht="20.45" customHeight="1">
      <c r="A9" s="41" t="s">
        <v>80</v>
      </c>
      <c r="B9" s="15">
        <v>2000000</v>
      </c>
      <c r="C9" s="15">
        <v>3000000</v>
      </c>
      <c r="D9" s="15">
        <v>2000000</v>
      </c>
      <c r="E9" s="15">
        <v>2000000</v>
      </c>
      <c r="F9" s="15">
        <v>2000000</v>
      </c>
      <c r="G9" s="15">
        <v>5000000</v>
      </c>
      <c r="H9" s="15">
        <v>2000000</v>
      </c>
      <c r="I9" s="15">
        <v>2000000</v>
      </c>
      <c r="J9" s="15">
        <v>200000</v>
      </c>
      <c r="K9" s="15">
        <v>4000000</v>
      </c>
      <c r="L9" s="28">
        <f>SUM(B9:K9)</f>
        <v>24200000</v>
      </c>
      <c r="M9" s="28"/>
    </row>
    <row r="10" spans="1:13" ht="20.45" customHeight="1">
      <c r="A10" s="42" t="s">
        <v>81</v>
      </c>
      <c r="B10" s="16">
        <v>300000</v>
      </c>
      <c r="C10" s="16">
        <v>300000</v>
      </c>
      <c r="D10" s="16"/>
      <c r="E10" s="16"/>
      <c r="F10" s="16"/>
      <c r="G10" s="16"/>
      <c r="H10" s="16"/>
      <c r="I10" s="16"/>
      <c r="J10" s="16"/>
      <c r="K10" s="16">
        <v>200000</v>
      </c>
      <c r="L10" s="29">
        <f>SUM(B10:K10)</f>
        <v>800000</v>
      </c>
      <c r="M10" s="29"/>
    </row>
    <row r="11" spans="1:13" s="37" customFormat="1" ht="20.45" customHeight="1">
      <c r="A11" s="44" t="s">
        <v>82</v>
      </c>
      <c r="B11" s="35">
        <v>100000</v>
      </c>
      <c r="C11" s="35">
        <v>200000</v>
      </c>
      <c r="D11" s="35">
        <v>500000</v>
      </c>
      <c r="E11" s="35">
        <v>100000</v>
      </c>
      <c r="F11" s="35">
        <v>400000</v>
      </c>
      <c r="G11" s="35">
        <v>100000</v>
      </c>
      <c r="H11" s="35">
        <v>200000</v>
      </c>
      <c r="I11" s="35">
        <v>100000</v>
      </c>
      <c r="J11" s="35">
        <v>100000</v>
      </c>
      <c r="K11" s="35">
        <v>100000</v>
      </c>
      <c r="L11" s="36"/>
      <c r="M11" s="36"/>
    </row>
    <row r="12" spans="1:13" s="37" customFormat="1" ht="20.45" customHeight="1">
      <c r="A12" s="44" t="s">
        <v>83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6"/>
    </row>
    <row r="13" spans="1:13" ht="20.45" customHeight="1">
      <c r="A13" s="19" t="s">
        <v>84</v>
      </c>
      <c r="B13" s="15">
        <f t="shared" ref="B13:K13" si="0">SUM(B11:B12)</f>
        <v>100000</v>
      </c>
      <c r="C13" s="15">
        <f t="shared" si="0"/>
        <v>200000</v>
      </c>
      <c r="D13" s="15">
        <f t="shared" si="0"/>
        <v>500000</v>
      </c>
      <c r="E13" s="15">
        <f t="shared" si="0"/>
        <v>100000</v>
      </c>
      <c r="F13" s="15">
        <f t="shared" si="0"/>
        <v>400000</v>
      </c>
      <c r="G13" s="15">
        <f t="shared" si="0"/>
        <v>100000</v>
      </c>
      <c r="H13" s="15">
        <f t="shared" si="0"/>
        <v>200000</v>
      </c>
      <c r="I13" s="15">
        <f t="shared" si="0"/>
        <v>100000</v>
      </c>
      <c r="J13" s="15">
        <f t="shared" si="0"/>
        <v>100000</v>
      </c>
      <c r="K13" s="15">
        <f t="shared" si="0"/>
        <v>100000</v>
      </c>
      <c r="L13" s="28">
        <f>SUM(B13:K13)</f>
        <v>1900000</v>
      </c>
      <c r="M13" s="28"/>
    </row>
    <row r="14" spans="1:13" s="37" customFormat="1" ht="20.45" customHeight="1">
      <c r="A14" s="44" t="s">
        <v>85</v>
      </c>
      <c r="B14" s="35">
        <v>5000000</v>
      </c>
      <c r="C14" s="35">
        <v>0</v>
      </c>
      <c r="D14" s="35">
        <v>1000000</v>
      </c>
      <c r="E14" s="35"/>
      <c r="F14" s="35">
        <v>2000000</v>
      </c>
      <c r="G14" s="35"/>
      <c r="H14" s="35">
        <v>6000000</v>
      </c>
      <c r="I14" s="35">
        <v>5000000</v>
      </c>
      <c r="J14" s="35">
        <v>10000</v>
      </c>
      <c r="K14" s="35"/>
      <c r="L14" s="36"/>
      <c r="M14" s="36"/>
    </row>
    <row r="15" spans="1:13" s="37" customFormat="1" ht="20.45" customHeight="1">
      <c r="A15" s="44" t="s">
        <v>87</v>
      </c>
      <c r="B15" s="35">
        <v>20000</v>
      </c>
      <c r="C15" s="35">
        <v>20000</v>
      </c>
      <c r="D15" s="35"/>
      <c r="E15" s="35"/>
      <c r="F15" s="35"/>
      <c r="G15" s="35"/>
      <c r="H15" s="35"/>
      <c r="I15" s="35"/>
      <c r="J15" s="35"/>
      <c r="K15" s="35"/>
      <c r="L15" s="36"/>
      <c r="M15" s="36"/>
    </row>
    <row r="16" spans="1:13" s="37" customFormat="1" ht="20.45" customHeight="1">
      <c r="A16" s="44" t="s">
        <v>86</v>
      </c>
      <c r="B16" s="35">
        <v>30000</v>
      </c>
      <c r="C16" s="38"/>
      <c r="D16" s="38"/>
      <c r="E16" s="38"/>
      <c r="F16" s="39"/>
      <c r="G16" s="30"/>
      <c r="H16" s="30"/>
      <c r="I16" s="30"/>
      <c r="J16" s="36"/>
      <c r="K16" s="36"/>
      <c r="L16" s="36"/>
      <c r="M16" s="36"/>
    </row>
    <row r="17" spans="1:13" s="37" customFormat="1" ht="20.45" customHeight="1">
      <c r="A17" s="44" t="s">
        <v>88</v>
      </c>
      <c r="B17" s="35">
        <v>40000</v>
      </c>
      <c r="C17" s="38"/>
      <c r="D17" s="38"/>
      <c r="E17" s="38"/>
      <c r="F17" s="39">
        <v>1000000</v>
      </c>
      <c r="G17" s="30"/>
      <c r="H17" s="30"/>
      <c r="I17" s="30"/>
      <c r="J17" s="36"/>
      <c r="K17" s="36"/>
      <c r="L17" s="36"/>
      <c r="M17" s="36"/>
    </row>
    <row r="18" spans="1:13" s="37" customFormat="1" ht="20.45" customHeight="1">
      <c r="A18" s="44" t="s">
        <v>89</v>
      </c>
      <c r="B18" s="35">
        <v>50000</v>
      </c>
      <c r="C18" s="38">
        <v>10000</v>
      </c>
      <c r="D18" s="38"/>
      <c r="E18" s="38"/>
      <c r="F18" s="39"/>
      <c r="G18" s="30"/>
      <c r="H18" s="30"/>
      <c r="I18" s="30"/>
      <c r="J18" s="36"/>
      <c r="K18" s="36"/>
      <c r="L18" s="36"/>
      <c r="M18" s="36"/>
    </row>
    <row r="19" spans="1:13" s="37" customFormat="1" ht="20.45" customHeight="1">
      <c r="A19" s="44" t="s">
        <v>90</v>
      </c>
      <c r="B19" s="35">
        <v>60000</v>
      </c>
      <c r="C19" s="38"/>
      <c r="D19" s="38"/>
      <c r="E19" s="38"/>
      <c r="F19" s="39"/>
      <c r="G19" s="30"/>
      <c r="H19" s="30"/>
      <c r="I19" s="30"/>
      <c r="J19" s="36"/>
      <c r="K19" s="36"/>
      <c r="L19" s="36"/>
      <c r="M19" s="36"/>
    </row>
    <row r="20" spans="1:13" s="37" customFormat="1" ht="20.45" customHeight="1">
      <c r="A20" s="44" t="s">
        <v>91</v>
      </c>
      <c r="B20" s="35">
        <v>70000</v>
      </c>
      <c r="C20" s="38"/>
      <c r="D20" s="38"/>
      <c r="E20" s="38"/>
      <c r="F20" s="39"/>
      <c r="G20" s="30"/>
      <c r="H20" s="30"/>
      <c r="I20" s="30"/>
      <c r="J20" s="36"/>
      <c r="K20" s="36"/>
      <c r="L20" s="36"/>
      <c r="M20" s="36"/>
    </row>
    <row r="21" spans="1:13" s="37" customFormat="1" ht="20.45" customHeight="1">
      <c r="A21" s="44" t="s">
        <v>92</v>
      </c>
      <c r="B21" s="35">
        <v>80000</v>
      </c>
      <c r="C21" s="38"/>
      <c r="D21" s="38"/>
      <c r="E21" s="38"/>
      <c r="F21" s="39"/>
      <c r="G21" s="30"/>
      <c r="H21" s="30"/>
      <c r="I21" s="30"/>
      <c r="J21" s="36"/>
      <c r="K21" s="36"/>
      <c r="L21" s="36"/>
      <c r="M21" s="36"/>
    </row>
    <row r="22" spans="1:13" s="37" customFormat="1" ht="20.45" customHeight="1">
      <c r="A22" s="44" t="s">
        <v>93</v>
      </c>
      <c r="B22" s="35">
        <v>90000</v>
      </c>
      <c r="C22" s="38"/>
      <c r="D22" s="38"/>
      <c r="E22" s="38"/>
      <c r="F22" s="39"/>
      <c r="G22" s="30"/>
      <c r="H22" s="30"/>
      <c r="I22" s="30"/>
      <c r="J22" s="36"/>
      <c r="K22" s="36"/>
      <c r="L22" s="36"/>
      <c r="M22" s="36"/>
    </row>
    <row r="23" spans="1:13" s="37" customFormat="1" ht="27">
      <c r="A23" s="163" t="s">
        <v>118</v>
      </c>
      <c r="B23" s="40">
        <v>10000</v>
      </c>
      <c r="C23" s="40"/>
      <c r="D23" s="40"/>
      <c r="E23" s="40"/>
      <c r="F23" s="40"/>
      <c r="G23" s="40"/>
      <c r="H23" s="40">
        <v>29</v>
      </c>
      <c r="I23" s="40"/>
      <c r="J23" s="40"/>
      <c r="K23" s="40"/>
      <c r="L23" s="40"/>
      <c r="M23" s="40"/>
    </row>
    <row r="24" spans="1:13" ht="20.45" customHeight="1">
      <c r="A24" s="19" t="s">
        <v>77</v>
      </c>
      <c r="B24" s="15">
        <f>SUM(B14:B23)</f>
        <v>5450000</v>
      </c>
      <c r="C24" s="15">
        <f t="shared" ref="C24:K24" si="1">SUM(C14:C23)</f>
        <v>30000</v>
      </c>
      <c r="D24" s="15">
        <f t="shared" si="1"/>
        <v>1000000</v>
      </c>
      <c r="E24" s="15">
        <f t="shared" si="1"/>
        <v>0</v>
      </c>
      <c r="F24" s="15">
        <f t="shared" si="1"/>
        <v>3000000</v>
      </c>
      <c r="G24" s="15">
        <f t="shared" si="1"/>
        <v>0</v>
      </c>
      <c r="H24" s="15">
        <f t="shared" si="1"/>
        <v>6000029</v>
      </c>
      <c r="I24" s="15">
        <f t="shared" si="1"/>
        <v>5000000</v>
      </c>
      <c r="J24" s="15">
        <f>SUM(J14:J23)</f>
        <v>10000</v>
      </c>
      <c r="K24" s="15">
        <f t="shared" si="1"/>
        <v>0</v>
      </c>
      <c r="L24" s="28">
        <f>SUM(B24:K24)</f>
        <v>20490029</v>
      </c>
      <c r="M24" s="28"/>
    </row>
    <row r="25" spans="1:13" s="37" customFormat="1" ht="20.45" customHeight="1">
      <c r="A25" s="47" t="s">
        <v>78</v>
      </c>
      <c r="B25" s="35">
        <f>SUM(B24,B13,B9,B10)</f>
        <v>7850000</v>
      </c>
      <c r="C25" s="35">
        <f t="shared" ref="C25:K25" si="2">SUM(C24,C13,C9,C10)</f>
        <v>3530000</v>
      </c>
      <c r="D25" s="35">
        <f t="shared" si="2"/>
        <v>3500000</v>
      </c>
      <c r="E25" s="35">
        <f t="shared" si="2"/>
        <v>2100000</v>
      </c>
      <c r="F25" s="35">
        <f t="shared" si="2"/>
        <v>5400000</v>
      </c>
      <c r="G25" s="35">
        <f t="shared" si="2"/>
        <v>5100000</v>
      </c>
      <c r="H25" s="35">
        <f t="shared" si="2"/>
        <v>8200029</v>
      </c>
      <c r="I25" s="35">
        <f t="shared" si="2"/>
        <v>7100000</v>
      </c>
      <c r="J25" s="35">
        <f t="shared" si="2"/>
        <v>310000</v>
      </c>
      <c r="K25" s="35">
        <f t="shared" si="2"/>
        <v>4300000</v>
      </c>
      <c r="L25" s="36">
        <f>SUM(B25:K25)</f>
        <v>47390029</v>
      </c>
      <c r="M25" s="36"/>
    </row>
    <row r="26" spans="1:13" s="37" customFormat="1" ht="20.45" customHeight="1">
      <c r="A26" s="48" t="s">
        <v>94</v>
      </c>
      <c r="B26" s="35"/>
      <c r="C26" s="38"/>
      <c r="D26" s="38"/>
      <c r="E26" s="38"/>
      <c r="F26" s="39"/>
      <c r="G26" s="30"/>
      <c r="H26" s="30"/>
      <c r="I26" s="30"/>
      <c r="J26" s="36"/>
      <c r="K26" s="36"/>
      <c r="L26" s="36">
        <f>SUM(B26:K26)</f>
        <v>0</v>
      </c>
      <c r="M26" s="36"/>
    </row>
    <row r="27" spans="1:13" s="37" customFormat="1" ht="20.45" customHeight="1" thickBot="1">
      <c r="A27" s="49" t="s">
        <v>95</v>
      </c>
      <c r="B27" s="35"/>
      <c r="C27" s="38"/>
      <c r="D27" s="38"/>
      <c r="E27" s="38"/>
      <c r="F27" s="39"/>
      <c r="G27" s="30"/>
      <c r="H27" s="30"/>
      <c r="I27" s="30"/>
      <c r="J27" s="36"/>
      <c r="K27" s="36"/>
      <c r="L27" s="61">
        <f>SUM(B27:K27)</f>
        <v>0</v>
      </c>
      <c r="M27" s="36"/>
    </row>
    <row r="28" spans="1:13" ht="20.45" customHeight="1" thickBot="1">
      <c r="A28" s="45" t="s">
        <v>100</v>
      </c>
      <c r="B28" s="46">
        <f>SUM(B25:B27)</f>
        <v>7850000</v>
      </c>
      <c r="C28" s="46">
        <f t="shared" ref="C28:K28" si="3">SUM(C25:C27)</f>
        <v>3530000</v>
      </c>
      <c r="D28" s="46">
        <f t="shared" si="3"/>
        <v>3500000</v>
      </c>
      <c r="E28" s="46">
        <f t="shared" si="3"/>
        <v>2100000</v>
      </c>
      <c r="F28" s="46">
        <f t="shared" si="3"/>
        <v>5400000</v>
      </c>
      <c r="G28" s="46">
        <f t="shared" si="3"/>
        <v>5100000</v>
      </c>
      <c r="H28" s="46">
        <f t="shared" si="3"/>
        <v>8200029</v>
      </c>
      <c r="I28" s="46">
        <f t="shared" si="3"/>
        <v>7100000</v>
      </c>
      <c r="J28" s="46">
        <f t="shared" si="3"/>
        <v>310000</v>
      </c>
      <c r="K28" s="59">
        <f t="shared" si="3"/>
        <v>4300000</v>
      </c>
      <c r="L28" s="62">
        <f>SUM(B28:K28)</f>
        <v>47390029</v>
      </c>
      <c r="M28" s="60"/>
    </row>
    <row r="29" spans="1:13" ht="20.45" customHeight="1"/>
  </sheetData>
  <mergeCells count="2">
    <mergeCell ref="B4:M4"/>
    <mergeCell ref="B5:M5"/>
  </mergeCells>
  <phoneticPr fontId="2"/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103"/>
  <sheetViews>
    <sheetView showZeros="0" tabSelected="1" showWhiteSpace="0" view="pageBreakPreview" zoomScaleNormal="100" zoomScaleSheetLayoutView="100" workbookViewId="0">
      <selection activeCell="H38" sqref="H38"/>
    </sheetView>
  </sheetViews>
  <sheetFormatPr defaultColWidth="9" defaultRowHeight="15" customHeight="1"/>
  <cols>
    <col min="1" max="1" width="1.625" style="1" customWidth="1"/>
    <col min="2" max="10" width="8.875" style="1" customWidth="1"/>
    <col min="11" max="11" width="4.25" style="1" customWidth="1"/>
    <col min="12" max="12" width="1.5" style="1" customWidth="1"/>
    <col min="13" max="13" width="1.875" style="78" customWidth="1"/>
    <col min="14" max="14" width="1.5" style="78" customWidth="1"/>
    <col min="15" max="15" width="15.125" style="78" customWidth="1"/>
    <col min="16" max="16" width="12.875" style="78" customWidth="1"/>
    <col min="17" max="17" width="13.25" style="78" customWidth="1"/>
    <col min="18" max="18" width="7.125" style="78" customWidth="1"/>
    <col min="19" max="19" width="7" style="78" customWidth="1"/>
    <col min="20" max="20" width="33.375" style="78" customWidth="1"/>
    <col min="21" max="23" width="1.625" style="78" customWidth="1"/>
    <col min="24" max="24" width="15.625" style="78" customWidth="1"/>
    <col min="25" max="29" width="10" style="78" customWidth="1"/>
    <col min="30" max="30" width="20.75" style="78" customWidth="1"/>
    <col min="31" max="31" width="2.375" style="78" customWidth="1"/>
    <col min="32" max="33" width="1.625" style="78" customWidth="1"/>
    <col min="34" max="35" width="20.625" style="78" customWidth="1"/>
    <col min="36" max="36" width="5.125" style="78" customWidth="1"/>
    <col min="37" max="38" width="9.625" style="78" customWidth="1"/>
    <col min="39" max="39" width="14.625" style="78" customWidth="1"/>
    <col min="40" max="40" width="5.625" style="78" customWidth="1"/>
    <col min="41" max="41" width="2" style="78" customWidth="1"/>
    <col min="42" max="42" width="1.5" style="78" customWidth="1"/>
    <col min="43" max="43" width="1.625" style="78" customWidth="1"/>
    <col min="44" max="44" width="18.125" style="78" customWidth="1"/>
    <col min="45" max="45" width="11.25" style="78" customWidth="1"/>
    <col min="46" max="46" width="13.625" style="78" customWidth="1"/>
    <col min="47" max="47" width="9.125" style="78" customWidth="1"/>
    <col min="48" max="48" width="14.875" style="78" customWidth="1"/>
    <col min="49" max="49" width="9.625" style="78" customWidth="1"/>
    <col min="50" max="50" width="10.625" style="78" customWidth="1"/>
    <col min="51" max="51" width="2" style="78" customWidth="1"/>
    <col min="52" max="52" width="1.5" style="78" customWidth="1"/>
    <col min="53" max="53" width="1.625" style="78" customWidth="1"/>
    <col min="54" max="54" width="18.125" style="78" customWidth="1"/>
    <col min="55" max="55" width="11.25" style="78" customWidth="1"/>
    <col min="56" max="56" width="13.625" style="78" customWidth="1"/>
    <col min="57" max="57" width="9.125" style="78" customWidth="1"/>
    <col min="58" max="58" width="14.875" style="78" customWidth="1"/>
    <col min="59" max="59" width="9.625" style="78" customWidth="1"/>
    <col min="60" max="60" width="10.625" style="78" customWidth="1"/>
    <col min="61" max="61" width="1.875" style="78" customWidth="1"/>
    <col min="62" max="16384" width="9" style="78"/>
  </cols>
  <sheetData>
    <row r="1" spans="1:60" ht="15.95" customHeight="1">
      <c r="A1" s="8"/>
      <c r="F1" s="215"/>
      <c r="G1" s="215"/>
      <c r="H1" s="215"/>
      <c r="I1" s="215"/>
      <c r="J1" s="215"/>
      <c r="K1" s="23"/>
      <c r="L1" s="23"/>
      <c r="M1" s="105"/>
      <c r="N1" s="216" t="s">
        <v>110</v>
      </c>
      <c r="O1" s="216"/>
      <c r="P1" s="216"/>
      <c r="Q1" s="90"/>
      <c r="R1" s="90"/>
      <c r="S1" s="90"/>
      <c r="T1" s="90"/>
      <c r="U1" s="90"/>
      <c r="W1" s="211"/>
      <c r="X1" s="211"/>
      <c r="AG1" s="186" t="s">
        <v>121</v>
      </c>
      <c r="AH1" s="186"/>
      <c r="AQ1" s="1" t="s">
        <v>122</v>
      </c>
      <c r="BA1" s="9" t="s">
        <v>67</v>
      </c>
    </row>
    <row r="2" spans="1:60" ht="15.95" customHeight="1">
      <c r="A2" s="1" t="s">
        <v>60</v>
      </c>
      <c r="F2" s="23"/>
      <c r="H2" s="183"/>
      <c r="I2" s="183"/>
      <c r="J2" s="184" t="s">
        <v>136</v>
      </c>
      <c r="K2" s="159"/>
      <c r="L2" s="159"/>
      <c r="M2" s="160"/>
      <c r="N2" s="216" t="s">
        <v>111</v>
      </c>
      <c r="O2" s="217"/>
      <c r="P2" s="217"/>
      <c r="Q2" s="92"/>
      <c r="R2" s="92"/>
      <c r="S2" s="92"/>
      <c r="T2" s="92"/>
      <c r="U2" s="92"/>
      <c r="W2" s="186" t="s">
        <v>112</v>
      </c>
      <c r="X2" s="186"/>
      <c r="AG2" s="211" t="s">
        <v>114</v>
      </c>
      <c r="AH2" s="211"/>
      <c r="AQ2" s="186" t="s">
        <v>63</v>
      </c>
      <c r="AR2" s="186"/>
      <c r="BA2" s="186" t="s">
        <v>65</v>
      </c>
      <c r="BB2" s="186"/>
    </row>
    <row r="3" spans="1:60" ht="15.95" customHeight="1">
      <c r="O3" s="1" t="s">
        <v>61</v>
      </c>
      <c r="P3" s="1"/>
      <c r="Q3" s="1"/>
      <c r="R3" s="1"/>
      <c r="S3" s="1"/>
      <c r="T3" s="1"/>
      <c r="U3" s="1"/>
      <c r="V3" s="1"/>
      <c r="X3" s="1" t="s">
        <v>61</v>
      </c>
      <c r="AH3" s="199" t="s">
        <v>28</v>
      </c>
      <c r="AI3" s="199" t="s">
        <v>11</v>
      </c>
      <c r="AJ3" s="199" t="s">
        <v>3</v>
      </c>
      <c r="AK3" s="204" t="s">
        <v>0</v>
      </c>
      <c r="AL3" s="212"/>
      <c r="AM3" s="199" t="s">
        <v>14</v>
      </c>
      <c r="AN3" s="199" t="s">
        <v>10</v>
      </c>
      <c r="AR3" s="187" t="s">
        <v>46</v>
      </c>
      <c r="AS3" s="191"/>
      <c r="AT3" s="199" t="s">
        <v>48</v>
      </c>
      <c r="AU3" s="196" t="s">
        <v>49</v>
      </c>
      <c r="AV3" s="208" t="s">
        <v>50</v>
      </c>
      <c r="AW3" s="193" t="s">
        <v>51</v>
      </c>
      <c r="AX3" s="199" t="s">
        <v>52</v>
      </c>
      <c r="BB3" s="187" t="s">
        <v>46</v>
      </c>
      <c r="BC3" s="191"/>
      <c r="BD3" s="199" t="s">
        <v>48</v>
      </c>
      <c r="BE3" s="196" t="s">
        <v>49</v>
      </c>
      <c r="BF3" s="208" t="s">
        <v>50</v>
      </c>
      <c r="BG3" s="193" t="s">
        <v>51</v>
      </c>
      <c r="BH3" s="199" t="s">
        <v>52</v>
      </c>
    </row>
    <row r="4" spans="1:60" ht="15.95" customHeight="1">
      <c r="O4" s="93"/>
      <c r="P4" s="93"/>
      <c r="Q4" s="93"/>
      <c r="R4" s="204" t="s">
        <v>23</v>
      </c>
      <c r="S4" s="205"/>
      <c r="T4" s="93"/>
      <c r="X4" s="93"/>
      <c r="Y4" s="93"/>
      <c r="Z4" s="93"/>
      <c r="AA4" s="204" t="s">
        <v>23</v>
      </c>
      <c r="AB4" s="205"/>
      <c r="AC4" s="187"/>
      <c r="AD4" s="226"/>
      <c r="AE4" s="94"/>
      <c r="AH4" s="200"/>
      <c r="AI4" s="200"/>
      <c r="AJ4" s="200"/>
      <c r="AK4" s="100" t="s">
        <v>12</v>
      </c>
      <c r="AL4" s="101" t="s">
        <v>13</v>
      </c>
      <c r="AM4" s="200"/>
      <c r="AN4" s="200"/>
      <c r="AR4" s="188"/>
      <c r="AS4" s="192"/>
      <c r="AT4" s="201"/>
      <c r="AU4" s="197"/>
      <c r="AV4" s="209"/>
      <c r="AW4" s="194"/>
      <c r="AX4" s="201"/>
      <c r="BB4" s="188"/>
      <c r="BC4" s="192"/>
      <c r="BD4" s="201"/>
      <c r="BE4" s="197"/>
      <c r="BF4" s="209"/>
      <c r="BG4" s="194"/>
      <c r="BH4" s="201"/>
    </row>
    <row r="5" spans="1:60" ht="15.95" customHeight="1">
      <c r="F5" s="3" t="s">
        <v>24</v>
      </c>
      <c r="O5" s="98" t="s">
        <v>7</v>
      </c>
      <c r="P5" s="98" t="s">
        <v>41</v>
      </c>
      <c r="Q5" s="98" t="s">
        <v>42</v>
      </c>
      <c r="R5" s="93" t="s">
        <v>1</v>
      </c>
      <c r="S5" s="93" t="s">
        <v>2</v>
      </c>
      <c r="T5" s="98" t="s">
        <v>10</v>
      </c>
      <c r="X5" s="98" t="s">
        <v>7</v>
      </c>
      <c r="Y5" s="98" t="s">
        <v>41</v>
      </c>
      <c r="Z5" s="98" t="s">
        <v>42</v>
      </c>
      <c r="AA5" s="93" t="s">
        <v>1</v>
      </c>
      <c r="AB5" s="93" t="s">
        <v>2</v>
      </c>
      <c r="AC5" s="227" t="s">
        <v>10</v>
      </c>
      <c r="AD5" s="228"/>
      <c r="AE5" s="94"/>
      <c r="AF5" s="102"/>
      <c r="AH5" s="106"/>
      <c r="AI5" s="107"/>
      <c r="AJ5" s="94"/>
      <c r="AK5" s="108" t="s">
        <v>4</v>
      </c>
      <c r="AL5" s="108" t="s">
        <v>4</v>
      </c>
      <c r="AM5" s="107"/>
      <c r="AN5" s="109"/>
      <c r="AR5" s="189"/>
      <c r="AS5" s="199" t="s">
        <v>47</v>
      </c>
      <c r="AT5" s="201"/>
      <c r="AU5" s="197"/>
      <c r="AV5" s="209"/>
      <c r="AW5" s="194"/>
      <c r="AX5" s="201"/>
      <c r="BB5" s="189"/>
      <c r="BC5" s="199" t="s">
        <v>47</v>
      </c>
      <c r="BD5" s="201"/>
      <c r="BE5" s="197"/>
      <c r="BF5" s="209"/>
      <c r="BG5" s="194"/>
      <c r="BH5" s="201"/>
    </row>
    <row r="6" spans="1:60" ht="15.95" customHeight="1">
      <c r="O6" s="96"/>
      <c r="P6" s="81" t="s">
        <v>4</v>
      </c>
      <c r="Q6" s="81" t="s">
        <v>4</v>
      </c>
      <c r="R6" s="81" t="s">
        <v>4</v>
      </c>
      <c r="S6" s="81" t="s">
        <v>4</v>
      </c>
      <c r="T6" s="123"/>
      <c r="V6" s="102"/>
      <c r="X6" s="96"/>
      <c r="Y6" s="81" t="s">
        <v>4</v>
      </c>
      <c r="Z6" s="81" t="s">
        <v>4</v>
      </c>
      <c r="AA6" s="81" t="s">
        <v>4</v>
      </c>
      <c r="AB6" s="81" t="s">
        <v>4</v>
      </c>
      <c r="AC6" s="229"/>
      <c r="AD6" s="230"/>
      <c r="AE6" s="104"/>
      <c r="AH6" s="106"/>
      <c r="AI6" s="107"/>
      <c r="AJ6" s="94"/>
      <c r="AK6" s="112"/>
      <c r="AL6" s="112"/>
      <c r="AM6" s="107"/>
      <c r="AN6" s="109"/>
      <c r="AR6" s="190"/>
      <c r="AS6" s="200"/>
      <c r="AT6" s="202"/>
      <c r="AU6" s="198"/>
      <c r="AV6" s="210"/>
      <c r="AW6" s="195"/>
      <c r="AX6" s="202"/>
      <c r="BB6" s="190"/>
      <c r="BC6" s="200"/>
      <c r="BD6" s="202"/>
      <c r="BE6" s="198"/>
      <c r="BF6" s="210"/>
      <c r="BG6" s="195"/>
      <c r="BH6" s="202"/>
    </row>
    <row r="7" spans="1:60" ht="15.95" customHeight="1">
      <c r="O7" s="157" t="s">
        <v>15</v>
      </c>
      <c r="P7" s="167">
        <v>21100000</v>
      </c>
      <c r="Q7" s="167">
        <v>21100000</v>
      </c>
      <c r="R7" s="156">
        <f>IF(Q7-P7=0,0,IF(Q7-P7&lt;0,(Q7-P7)*-1,0))</f>
        <v>0</v>
      </c>
      <c r="S7" s="72">
        <f>IF(Q7-P7=0,0,IF(Q7-P7&gt;0,(Q7-P7),0))</f>
        <v>0</v>
      </c>
      <c r="T7" s="109"/>
      <c r="X7" s="110" t="s">
        <v>113</v>
      </c>
      <c r="Y7" s="164">
        <v>10700000</v>
      </c>
      <c r="Z7" s="164">
        <v>10600000</v>
      </c>
      <c r="AA7" s="164">
        <f>IF(Z7-Y7=0,0,IF(Z7-Y7&lt;0,(Z7-Y7)*-1,0))</f>
        <v>100000</v>
      </c>
      <c r="AB7" s="72">
        <f>IF(Z7-Y7=0,0,IF(Z7-Y7&gt;0,(Z7-Y7),0))</f>
        <v>0</v>
      </c>
      <c r="AC7" s="231"/>
      <c r="AD7" s="232"/>
      <c r="AE7" s="104"/>
      <c r="AH7" s="106"/>
      <c r="AI7" s="107"/>
      <c r="AJ7" s="94"/>
      <c r="AK7" s="106"/>
      <c r="AL7" s="107"/>
      <c r="AM7" s="107"/>
      <c r="AN7" s="109"/>
      <c r="AR7" s="95"/>
      <c r="AS7" s="95"/>
      <c r="AT7" s="96"/>
      <c r="AU7" s="114"/>
      <c r="AV7" s="95"/>
      <c r="AW7" s="96"/>
      <c r="AX7" s="96"/>
      <c r="BB7" s="95"/>
      <c r="BC7" s="95"/>
      <c r="BD7" s="96"/>
      <c r="BE7" s="114"/>
      <c r="BF7" s="95"/>
      <c r="BG7" s="96"/>
      <c r="BH7" s="96"/>
    </row>
    <row r="8" spans="1:60" ht="15.95" customHeight="1">
      <c r="J8" s="4" t="s">
        <v>141</v>
      </c>
      <c r="K8" s="4"/>
      <c r="L8" s="4"/>
      <c r="M8" s="102"/>
      <c r="N8" s="102"/>
      <c r="O8" s="157"/>
      <c r="P8" s="167"/>
      <c r="Q8" s="167"/>
      <c r="R8" s="156"/>
      <c r="S8" s="72"/>
      <c r="T8" s="109"/>
      <c r="U8" s="102"/>
      <c r="X8" s="110"/>
      <c r="Y8" s="164"/>
      <c r="Z8" s="164"/>
      <c r="AA8" s="164"/>
      <c r="AB8" s="72"/>
      <c r="AC8" s="231"/>
      <c r="AD8" s="232"/>
      <c r="AE8" s="104"/>
      <c r="AH8" s="106"/>
      <c r="AI8" s="107"/>
      <c r="AJ8" s="94"/>
      <c r="AK8" s="106"/>
      <c r="AL8" s="107"/>
      <c r="AM8" s="107"/>
      <c r="AN8" s="109"/>
      <c r="AR8" s="106"/>
      <c r="AS8" s="106"/>
      <c r="AT8" s="107"/>
      <c r="AU8" s="94"/>
      <c r="AV8" s="106"/>
      <c r="AW8" s="107"/>
      <c r="AX8" s="107"/>
      <c r="BB8" s="106"/>
      <c r="BC8" s="106"/>
      <c r="BD8" s="107"/>
      <c r="BE8" s="94"/>
      <c r="BF8" s="106"/>
      <c r="BG8" s="107"/>
      <c r="BH8" s="107"/>
    </row>
    <row r="9" spans="1:60" ht="15.95" customHeight="1">
      <c r="O9" s="185" t="s">
        <v>138</v>
      </c>
      <c r="P9" s="167"/>
      <c r="Q9" s="167"/>
      <c r="R9" s="156"/>
      <c r="S9" s="72"/>
      <c r="T9" s="109"/>
      <c r="X9" s="106"/>
      <c r="Y9" s="167"/>
      <c r="Z9" s="167"/>
      <c r="AA9" s="167"/>
      <c r="AB9" s="73"/>
      <c r="AC9" s="233"/>
      <c r="AD9" s="234"/>
      <c r="AE9" s="104"/>
      <c r="AH9" s="106"/>
      <c r="AI9" s="107"/>
      <c r="AJ9" s="94"/>
      <c r="AK9" s="106"/>
      <c r="AL9" s="107"/>
      <c r="AM9" s="107"/>
      <c r="AN9" s="109"/>
      <c r="AR9" s="106"/>
      <c r="AS9" s="106"/>
      <c r="AT9" s="107"/>
      <c r="AU9" s="94"/>
      <c r="AV9" s="106"/>
      <c r="AW9" s="107"/>
      <c r="AX9" s="107"/>
      <c r="BB9" s="106"/>
      <c r="BC9" s="106"/>
      <c r="BD9" s="107"/>
      <c r="BE9" s="94"/>
      <c r="BF9" s="106"/>
      <c r="BG9" s="107"/>
      <c r="BH9" s="107"/>
    </row>
    <row r="10" spans="1:60" ht="15.95" customHeight="1">
      <c r="B10" s="1" t="s">
        <v>59</v>
      </c>
      <c r="O10" s="121"/>
      <c r="P10" s="168"/>
      <c r="Q10" s="168"/>
      <c r="R10" s="133"/>
      <c r="S10" s="73"/>
      <c r="T10" s="109"/>
      <c r="X10" s="95"/>
      <c r="Y10" s="169"/>
      <c r="Z10" s="169"/>
      <c r="AA10" s="169"/>
      <c r="AB10" s="75"/>
      <c r="AC10" s="229"/>
      <c r="AD10" s="230"/>
      <c r="AE10" s="104"/>
      <c r="AH10" s="106"/>
      <c r="AI10" s="107"/>
      <c r="AJ10" s="94"/>
      <c r="AK10" s="106"/>
      <c r="AL10" s="107"/>
      <c r="AM10" s="107"/>
      <c r="AN10" s="109"/>
      <c r="AR10" s="106"/>
      <c r="AS10" s="106"/>
      <c r="AT10" s="107"/>
      <c r="AU10" s="94"/>
      <c r="AV10" s="106"/>
      <c r="AW10" s="107"/>
      <c r="AX10" s="107"/>
      <c r="BB10" s="106"/>
      <c r="BC10" s="106"/>
      <c r="BD10" s="107"/>
      <c r="BE10" s="94"/>
      <c r="BF10" s="106"/>
      <c r="BG10" s="107"/>
      <c r="BH10" s="107"/>
    </row>
    <row r="11" spans="1:60" ht="15.95" customHeight="1">
      <c r="B11" s="1" t="s">
        <v>27</v>
      </c>
      <c r="O11" s="95"/>
      <c r="P11" s="169"/>
      <c r="Q11" s="169"/>
      <c r="R11" s="75"/>
      <c r="S11" s="75"/>
      <c r="T11" s="103"/>
      <c r="X11" s="115" t="s">
        <v>16</v>
      </c>
      <c r="Y11" s="170">
        <f>SUM(Y7:Y8)</f>
        <v>10700000</v>
      </c>
      <c r="Z11" s="170">
        <f>SUM(Z7:Z8)</f>
        <v>10600000</v>
      </c>
      <c r="AA11" s="170">
        <f>SUM(AA7)</f>
        <v>100000</v>
      </c>
      <c r="AB11" s="77">
        <f>SUM(AB7)</f>
        <v>0</v>
      </c>
      <c r="AC11" s="233"/>
      <c r="AD11" s="234"/>
      <c r="AE11" s="104"/>
      <c r="AH11" s="106"/>
      <c r="AI11" s="107"/>
      <c r="AJ11" s="94"/>
      <c r="AK11" s="106"/>
      <c r="AL11" s="107"/>
      <c r="AM11" s="107"/>
      <c r="AN11" s="109"/>
      <c r="AR11" s="106"/>
      <c r="AS11" s="106"/>
      <c r="AT11" s="107"/>
      <c r="AU11" s="94"/>
      <c r="AV11" s="106"/>
      <c r="AW11" s="107"/>
      <c r="AX11" s="107"/>
      <c r="BB11" s="106"/>
      <c r="BC11" s="106"/>
      <c r="BD11" s="107"/>
      <c r="BE11" s="94"/>
      <c r="BF11" s="106"/>
      <c r="BG11" s="107"/>
      <c r="BH11" s="107"/>
    </row>
    <row r="12" spans="1:60" ht="15.95" customHeight="1">
      <c r="O12" s="115" t="s">
        <v>16</v>
      </c>
      <c r="P12" s="170">
        <f>SUM(P7:P9)</f>
        <v>21100000</v>
      </c>
      <c r="Q12" s="170">
        <f>SUM(Q7:Q9)</f>
        <v>21100000</v>
      </c>
      <c r="R12" s="77">
        <f>IF(Q12-P12=0,0,IF(Q12-P12&lt;0,(Q12-P12)*-1,0))</f>
        <v>0</v>
      </c>
      <c r="S12" s="77">
        <f>IF(Q12-P12=0,0,IF(Q12-P12&gt;0,(Q12-P12),0))</f>
        <v>0</v>
      </c>
      <c r="T12" s="116"/>
      <c r="Y12" s="117"/>
      <c r="Z12" s="117"/>
      <c r="AA12" s="117"/>
      <c r="AB12" s="117"/>
      <c r="AC12" s="117"/>
      <c r="AH12" s="106"/>
      <c r="AI12" s="107"/>
      <c r="AJ12" s="94"/>
      <c r="AK12" s="106"/>
      <c r="AL12" s="107"/>
      <c r="AM12" s="107"/>
      <c r="AN12" s="109"/>
      <c r="AR12" s="106"/>
      <c r="AS12" s="106"/>
      <c r="AT12" s="107"/>
      <c r="AU12" s="94"/>
      <c r="AV12" s="106"/>
      <c r="AW12" s="107"/>
      <c r="AX12" s="107"/>
      <c r="BB12" s="106"/>
      <c r="BC12" s="106"/>
      <c r="BD12" s="107"/>
      <c r="BE12" s="94"/>
      <c r="BF12" s="106"/>
      <c r="BG12" s="107"/>
      <c r="BH12" s="107"/>
    </row>
    <row r="13" spans="1:60" ht="15.95" customHeight="1">
      <c r="W13" s="1" t="s">
        <v>18</v>
      </c>
      <c r="X13" s="91" t="s">
        <v>62</v>
      </c>
      <c r="Y13" s="117"/>
      <c r="Z13" s="117"/>
      <c r="AA13" s="117"/>
      <c r="AB13" s="117"/>
      <c r="AC13" s="117"/>
      <c r="AH13" s="106"/>
      <c r="AI13" s="107"/>
      <c r="AJ13" s="94"/>
      <c r="AK13" s="106"/>
      <c r="AL13" s="107"/>
      <c r="AM13" s="107"/>
      <c r="AN13" s="109"/>
      <c r="AR13" s="106"/>
      <c r="AS13" s="106"/>
      <c r="AT13" s="107"/>
      <c r="AU13" s="94"/>
      <c r="AV13" s="106"/>
      <c r="AW13" s="107"/>
      <c r="AX13" s="107"/>
      <c r="BB13" s="106"/>
      <c r="BC13" s="106"/>
      <c r="BD13" s="107"/>
      <c r="BE13" s="94"/>
      <c r="BF13" s="106"/>
      <c r="BG13" s="107"/>
      <c r="BH13" s="107"/>
    </row>
    <row r="14" spans="1:60" ht="15.95" customHeight="1">
      <c r="E14" s="5" t="s">
        <v>17</v>
      </c>
      <c r="O14" s="91" t="s">
        <v>62</v>
      </c>
      <c r="P14" s="91"/>
      <c r="X14" s="93"/>
      <c r="Y14" s="79"/>
      <c r="Z14" s="79"/>
      <c r="AA14" s="206" t="s">
        <v>5</v>
      </c>
      <c r="AB14" s="207"/>
      <c r="AC14" s="229"/>
      <c r="AD14" s="230"/>
      <c r="AE14" s="94"/>
      <c r="AH14" s="106"/>
      <c r="AI14" s="107"/>
      <c r="AJ14" s="94"/>
      <c r="AK14" s="106"/>
      <c r="AL14" s="107"/>
      <c r="AM14" s="107"/>
      <c r="AN14" s="109"/>
      <c r="AR14" s="106"/>
      <c r="AS14" s="106"/>
      <c r="AT14" s="107"/>
      <c r="AU14" s="94"/>
      <c r="AV14" s="106"/>
      <c r="AW14" s="107"/>
      <c r="AX14" s="107"/>
      <c r="BB14" s="106"/>
      <c r="BC14" s="106"/>
      <c r="BD14" s="107"/>
      <c r="BE14" s="94"/>
      <c r="BF14" s="106"/>
      <c r="BG14" s="107"/>
      <c r="BH14" s="107"/>
    </row>
    <row r="15" spans="1:60" ht="15.95" customHeight="1">
      <c r="E15" s="5" t="s">
        <v>57</v>
      </c>
      <c r="O15" s="93"/>
      <c r="P15" s="79"/>
      <c r="Q15" s="79"/>
      <c r="R15" s="206" t="s">
        <v>5</v>
      </c>
      <c r="S15" s="207"/>
      <c r="T15" s="93"/>
      <c r="X15" s="98" t="s">
        <v>7</v>
      </c>
      <c r="Y15" s="80" t="s">
        <v>8</v>
      </c>
      <c r="Z15" s="80" t="s">
        <v>9</v>
      </c>
      <c r="AA15" s="79" t="s">
        <v>1</v>
      </c>
      <c r="AB15" s="79" t="s">
        <v>2</v>
      </c>
      <c r="AC15" s="227" t="s">
        <v>10</v>
      </c>
      <c r="AD15" s="228"/>
      <c r="AE15" s="94"/>
      <c r="AH15" s="106"/>
      <c r="AI15" s="107"/>
      <c r="AJ15" s="94"/>
      <c r="AK15" s="106"/>
      <c r="AL15" s="107"/>
      <c r="AM15" s="107"/>
      <c r="AN15" s="109"/>
      <c r="AR15" s="106"/>
      <c r="AS15" s="106"/>
      <c r="AT15" s="107"/>
      <c r="AU15" s="94"/>
      <c r="AV15" s="106"/>
      <c r="AW15" s="107"/>
      <c r="AX15" s="107"/>
      <c r="BB15" s="106"/>
      <c r="BC15" s="106"/>
      <c r="BD15" s="107"/>
      <c r="BE15" s="94"/>
      <c r="BF15" s="106"/>
      <c r="BG15" s="107"/>
      <c r="BH15" s="107"/>
    </row>
    <row r="16" spans="1:60" ht="15.95" customHeight="1">
      <c r="E16" s="5" t="s">
        <v>38</v>
      </c>
      <c r="O16" s="98" t="s">
        <v>7</v>
      </c>
      <c r="P16" s="80" t="s">
        <v>8</v>
      </c>
      <c r="Q16" s="80" t="s">
        <v>9</v>
      </c>
      <c r="R16" s="79" t="s">
        <v>1</v>
      </c>
      <c r="S16" s="79" t="s">
        <v>2</v>
      </c>
      <c r="T16" s="98" t="s">
        <v>10</v>
      </c>
      <c r="X16" s="96"/>
      <c r="Y16" s="81" t="s">
        <v>4</v>
      </c>
      <c r="Z16" s="81" t="s">
        <v>4</v>
      </c>
      <c r="AA16" s="81" t="s">
        <v>4</v>
      </c>
      <c r="AB16" s="81" t="s">
        <v>4</v>
      </c>
      <c r="AC16" s="229"/>
      <c r="AD16" s="230"/>
      <c r="AE16" s="104"/>
      <c r="AH16" s="106"/>
      <c r="AI16" s="107"/>
      <c r="AJ16" s="94"/>
      <c r="AK16" s="106"/>
      <c r="AL16" s="107"/>
      <c r="AM16" s="107"/>
      <c r="AN16" s="109"/>
      <c r="AR16" s="106"/>
      <c r="AS16" s="106"/>
      <c r="AT16" s="107"/>
      <c r="AU16" s="94"/>
      <c r="AV16" s="106"/>
      <c r="AW16" s="107"/>
      <c r="AX16" s="107"/>
      <c r="BB16" s="106"/>
      <c r="BC16" s="106"/>
      <c r="BD16" s="107"/>
      <c r="BE16" s="94"/>
      <c r="BF16" s="106"/>
      <c r="BG16" s="107"/>
      <c r="BH16" s="107"/>
    </row>
    <row r="17" spans="2:60" ht="15.95" customHeight="1">
      <c r="E17" s="5" t="s">
        <v>19</v>
      </c>
      <c r="F17" s="179" t="s">
        <v>124</v>
      </c>
      <c r="I17" s="4" t="s">
        <v>20</v>
      </c>
      <c r="O17" s="96"/>
      <c r="P17" s="81" t="s">
        <v>4</v>
      </c>
      <c r="Q17" s="81" t="s">
        <v>4</v>
      </c>
      <c r="R17" s="81" t="s">
        <v>4</v>
      </c>
      <c r="S17" s="81" t="s">
        <v>4</v>
      </c>
      <c r="T17" s="123"/>
      <c r="X17" s="71" t="s">
        <v>43</v>
      </c>
      <c r="Y17" s="164">
        <v>10550000</v>
      </c>
      <c r="Z17" s="164">
        <v>10600000</v>
      </c>
      <c r="AA17" s="164">
        <f>IF(Z17-Y17=0,0,IF(Z17-Y17&lt;0,(Z17-Y17)*-1,0))</f>
        <v>0</v>
      </c>
      <c r="AB17" s="164">
        <f>IF(Z17-Y17=0,0,IF(Z17-Y17&gt;0,(Z17-Y17),0))</f>
        <v>50000</v>
      </c>
      <c r="AC17" s="235" t="s">
        <v>96</v>
      </c>
      <c r="AD17" s="236"/>
      <c r="AE17" s="104"/>
      <c r="AH17" s="106"/>
      <c r="AI17" s="107"/>
      <c r="AJ17" s="94"/>
      <c r="AK17" s="106"/>
      <c r="AL17" s="107"/>
      <c r="AM17" s="107"/>
      <c r="AN17" s="109"/>
      <c r="AR17" s="123"/>
      <c r="AS17" s="123"/>
      <c r="AT17" s="123"/>
      <c r="AU17" s="123"/>
      <c r="AV17" s="123"/>
      <c r="AW17" s="123"/>
      <c r="AX17" s="123"/>
      <c r="BB17" s="123"/>
      <c r="BC17" s="123"/>
      <c r="BD17" s="123"/>
      <c r="BE17" s="123"/>
      <c r="BF17" s="123"/>
      <c r="BG17" s="123"/>
      <c r="BH17" s="123"/>
    </row>
    <row r="18" spans="2:60" ht="15.9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91"/>
      <c r="N18" s="91"/>
      <c r="O18" s="71" t="s">
        <v>43</v>
      </c>
      <c r="P18" s="164">
        <v>16700000</v>
      </c>
      <c r="Q18" s="164">
        <v>16700000</v>
      </c>
      <c r="R18" s="72">
        <f>IF(Q18-P18=0,0,IF(Q18-P18&lt;0,(Q18-P18)*-1,0))</f>
        <v>0</v>
      </c>
      <c r="S18" s="72">
        <f>IF(Q18-P18=0,0,IF(Q18-P18&gt;0,(Q18-P18),0))</f>
        <v>0</v>
      </c>
      <c r="T18" s="120" t="s">
        <v>53</v>
      </c>
      <c r="U18" s="91"/>
      <c r="X18" s="122"/>
      <c r="Y18" s="164"/>
      <c r="Z18" s="164"/>
      <c r="AA18" s="164"/>
      <c r="AB18" s="164"/>
      <c r="AC18" s="235" t="s">
        <v>97</v>
      </c>
      <c r="AD18" s="236"/>
      <c r="AE18" s="104"/>
      <c r="AH18" s="123"/>
      <c r="AI18" s="123"/>
      <c r="AJ18" s="123"/>
      <c r="AK18" s="123"/>
      <c r="AL18" s="123"/>
      <c r="AM18" s="123"/>
      <c r="AN18" s="123"/>
      <c r="AR18" s="124" t="s">
        <v>26</v>
      </c>
      <c r="AS18" s="124"/>
      <c r="AT18" s="111"/>
      <c r="AU18" s="125">
        <f>SUM(AU7:AU16)</f>
        <v>0</v>
      </c>
      <c r="AV18" s="126"/>
      <c r="AW18" s="125"/>
      <c r="AX18" s="111"/>
      <c r="BB18" s="124" t="s">
        <v>26</v>
      </c>
      <c r="BC18" s="124"/>
      <c r="BD18" s="111"/>
      <c r="BE18" s="125">
        <f>SUM(BE7:BE16)</f>
        <v>0</v>
      </c>
      <c r="BF18" s="126"/>
      <c r="BG18" s="125"/>
      <c r="BH18" s="111"/>
    </row>
    <row r="19" spans="2:60" ht="15.9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91"/>
      <c r="N19" s="91"/>
      <c r="O19" s="122"/>
      <c r="P19" s="164"/>
      <c r="Q19" s="164"/>
      <c r="R19" s="72"/>
      <c r="S19" s="82"/>
      <c r="T19" s="120" t="s">
        <v>54</v>
      </c>
      <c r="U19" s="91"/>
      <c r="X19" s="122"/>
      <c r="Y19" s="164"/>
      <c r="Z19" s="164"/>
      <c r="AA19" s="164"/>
      <c r="AB19" s="164"/>
      <c r="AC19" s="235" t="s">
        <v>98</v>
      </c>
      <c r="AD19" s="236"/>
      <c r="AE19" s="104"/>
      <c r="AH19" s="124" t="s">
        <v>26</v>
      </c>
      <c r="AI19" s="111"/>
      <c r="AJ19" s="111"/>
      <c r="AK19" s="126"/>
      <c r="AL19" s="125">
        <f>SUM(AL6:AL17)</f>
        <v>0</v>
      </c>
      <c r="AM19" s="111"/>
      <c r="AN19" s="111"/>
      <c r="AR19" s="97"/>
      <c r="AS19" s="97"/>
      <c r="AT19" s="97"/>
      <c r="AU19" s="114"/>
      <c r="AV19" s="97"/>
      <c r="AW19" s="97"/>
      <c r="AX19" s="97"/>
      <c r="BB19" s="97"/>
      <c r="BC19" s="97"/>
      <c r="BD19" s="97"/>
      <c r="BE19" s="114"/>
      <c r="BF19" s="97"/>
      <c r="BG19" s="97"/>
      <c r="BH19" s="97"/>
    </row>
    <row r="20" spans="2:60" ht="15.95" customHeight="1">
      <c r="B20" s="256" t="s">
        <v>139</v>
      </c>
      <c r="C20" s="256"/>
      <c r="D20" s="256"/>
      <c r="E20" s="256"/>
      <c r="F20" s="256"/>
      <c r="G20" s="256"/>
      <c r="H20" s="256"/>
      <c r="I20" s="256"/>
      <c r="J20" s="256"/>
      <c r="K20" s="10"/>
      <c r="L20" s="10"/>
      <c r="M20" s="91"/>
      <c r="N20" s="91"/>
      <c r="O20" s="122"/>
      <c r="P20" s="164"/>
      <c r="Q20" s="164"/>
      <c r="R20" s="72"/>
      <c r="S20" s="82"/>
      <c r="T20" s="120" t="s">
        <v>55</v>
      </c>
      <c r="U20" s="91"/>
      <c r="X20" s="122"/>
      <c r="Y20" s="164"/>
      <c r="Z20" s="164"/>
      <c r="AA20" s="164"/>
      <c r="AB20" s="164"/>
      <c r="AC20" s="235" t="s">
        <v>99</v>
      </c>
      <c r="AD20" s="236"/>
      <c r="AE20" s="104"/>
      <c r="AH20" s="97"/>
      <c r="AI20" s="97"/>
      <c r="AJ20" s="114"/>
      <c r="AK20" s="97"/>
      <c r="AL20" s="97"/>
      <c r="AM20" s="97"/>
      <c r="AN20" s="127"/>
      <c r="AQ20" s="186" t="s">
        <v>64</v>
      </c>
      <c r="AR20" s="186"/>
      <c r="AS20" s="99"/>
      <c r="AT20" s="99"/>
      <c r="AU20" s="94"/>
      <c r="AV20" s="99"/>
      <c r="AW20" s="99"/>
      <c r="AX20" s="99"/>
      <c r="BA20" s="186" t="s">
        <v>66</v>
      </c>
      <c r="BB20" s="186"/>
      <c r="BC20" s="99"/>
      <c r="BD20" s="99"/>
      <c r="BE20" s="94"/>
      <c r="BF20" s="99"/>
      <c r="BG20" s="99"/>
      <c r="BH20" s="99"/>
    </row>
    <row r="21" spans="2:60" ht="15.95" customHeight="1">
      <c r="B21" s="256"/>
      <c r="C21" s="256"/>
      <c r="D21" s="256"/>
      <c r="E21" s="256"/>
      <c r="F21" s="256"/>
      <c r="G21" s="256"/>
      <c r="H21" s="256"/>
      <c r="I21" s="256"/>
      <c r="J21" s="256"/>
      <c r="K21" s="10"/>
      <c r="L21" s="10"/>
      <c r="M21" s="91"/>
      <c r="N21" s="91"/>
      <c r="O21" s="122"/>
      <c r="P21" s="164"/>
      <c r="Q21" s="164"/>
      <c r="R21" s="72"/>
      <c r="S21" s="72"/>
      <c r="T21" s="120" t="s">
        <v>56</v>
      </c>
      <c r="U21" s="91"/>
      <c r="X21" s="122"/>
      <c r="Y21" s="164"/>
      <c r="Z21" s="164"/>
      <c r="AA21" s="164"/>
      <c r="AB21" s="164"/>
      <c r="AC21" s="263"/>
      <c r="AD21" s="264"/>
      <c r="AE21" s="104"/>
      <c r="AG21" s="186" t="s">
        <v>115</v>
      </c>
      <c r="AH21" s="186"/>
      <c r="AI21" s="99"/>
      <c r="AJ21" s="94"/>
      <c r="AK21" s="99"/>
      <c r="AL21" s="99"/>
      <c r="AM21" s="99"/>
      <c r="AN21" s="104"/>
      <c r="AR21" s="187" t="s">
        <v>46</v>
      </c>
      <c r="AS21" s="191"/>
      <c r="AT21" s="199" t="s">
        <v>48</v>
      </c>
      <c r="AU21" s="196" t="s">
        <v>49</v>
      </c>
      <c r="AV21" s="208" t="s">
        <v>50</v>
      </c>
      <c r="AW21" s="193" t="s">
        <v>51</v>
      </c>
      <c r="AX21" s="199" t="s">
        <v>52</v>
      </c>
      <c r="BB21" s="187" t="s">
        <v>46</v>
      </c>
      <c r="BC21" s="191"/>
      <c r="BD21" s="199" t="s">
        <v>48</v>
      </c>
      <c r="BE21" s="196" t="s">
        <v>49</v>
      </c>
      <c r="BF21" s="208" t="s">
        <v>50</v>
      </c>
      <c r="BG21" s="193" t="s">
        <v>51</v>
      </c>
      <c r="BH21" s="199" t="s">
        <v>52</v>
      </c>
    </row>
    <row r="22" spans="2:60" ht="15.95" customHeight="1">
      <c r="B22" s="256"/>
      <c r="C22" s="256"/>
      <c r="D22" s="256"/>
      <c r="E22" s="256"/>
      <c r="F22" s="256"/>
      <c r="G22" s="256"/>
      <c r="H22" s="256"/>
      <c r="I22" s="256"/>
      <c r="J22" s="256"/>
      <c r="K22" s="10"/>
      <c r="L22" s="10"/>
      <c r="M22" s="91"/>
      <c r="N22" s="91"/>
      <c r="O22" s="122"/>
      <c r="P22" s="164"/>
      <c r="Q22" s="164"/>
      <c r="R22" s="72"/>
      <c r="S22" s="82"/>
      <c r="T22" s="120"/>
      <c r="U22" s="91"/>
      <c r="X22" s="122"/>
      <c r="Y22" s="164"/>
      <c r="Z22" s="164"/>
      <c r="AA22" s="171"/>
      <c r="AB22" s="171"/>
      <c r="AC22" s="257"/>
      <c r="AD22" s="258"/>
      <c r="AE22" s="104"/>
      <c r="AH22" s="199" t="s">
        <v>28</v>
      </c>
      <c r="AI22" s="199" t="s">
        <v>11</v>
      </c>
      <c r="AJ22" s="199" t="s">
        <v>3</v>
      </c>
      <c r="AK22" s="204" t="s">
        <v>0</v>
      </c>
      <c r="AL22" s="212"/>
      <c r="AM22" s="199" t="s">
        <v>14</v>
      </c>
      <c r="AN22" s="199" t="s">
        <v>10</v>
      </c>
      <c r="AR22" s="188"/>
      <c r="AS22" s="192"/>
      <c r="AT22" s="201"/>
      <c r="AU22" s="197"/>
      <c r="AV22" s="209"/>
      <c r="AW22" s="194"/>
      <c r="AX22" s="201"/>
      <c r="BB22" s="188"/>
      <c r="BC22" s="192"/>
      <c r="BD22" s="201"/>
      <c r="BE22" s="197"/>
      <c r="BF22" s="209"/>
      <c r="BG22" s="194"/>
      <c r="BH22" s="201"/>
    </row>
    <row r="23" spans="2:60" ht="15.95" customHeight="1">
      <c r="B23" s="256"/>
      <c r="C23" s="256"/>
      <c r="D23" s="256"/>
      <c r="E23" s="256"/>
      <c r="F23" s="256"/>
      <c r="G23" s="256"/>
      <c r="H23" s="256"/>
      <c r="I23" s="256"/>
      <c r="J23" s="256"/>
      <c r="K23" s="10"/>
      <c r="L23" s="10"/>
      <c r="M23" s="91"/>
      <c r="N23" s="91"/>
      <c r="O23" s="71" t="s">
        <v>44</v>
      </c>
      <c r="P23" s="164">
        <v>3000000</v>
      </c>
      <c r="Q23" s="164">
        <v>3000000</v>
      </c>
      <c r="R23" s="72">
        <f>IF(Q23-P23=0,0,IF(Q23-P23&lt;0,(Q23-P23)*-1,0))</f>
        <v>0</v>
      </c>
      <c r="S23" s="72">
        <f>IF(Q23-P23=0,0,IF(Q23-P23&gt;0,(Q23-P23),0))</f>
        <v>0</v>
      </c>
      <c r="T23" s="120"/>
      <c r="U23" s="91"/>
      <c r="X23" s="128"/>
      <c r="Y23" s="172"/>
      <c r="Z23" s="169"/>
      <c r="AA23" s="176"/>
      <c r="AB23" s="173"/>
      <c r="AC23" s="259"/>
      <c r="AD23" s="260"/>
      <c r="AE23" s="104"/>
      <c r="AH23" s="200"/>
      <c r="AI23" s="200"/>
      <c r="AJ23" s="200"/>
      <c r="AK23" s="100" t="s">
        <v>12</v>
      </c>
      <c r="AL23" s="101" t="s">
        <v>13</v>
      </c>
      <c r="AM23" s="200"/>
      <c r="AN23" s="200"/>
      <c r="AR23" s="189"/>
      <c r="AS23" s="199" t="s">
        <v>47</v>
      </c>
      <c r="AT23" s="201"/>
      <c r="AU23" s="197"/>
      <c r="AV23" s="209"/>
      <c r="AW23" s="194"/>
      <c r="AX23" s="201"/>
      <c r="BB23" s="189"/>
      <c r="BC23" s="199" t="s">
        <v>47</v>
      </c>
      <c r="BD23" s="201"/>
      <c r="BE23" s="197"/>
      <c r="BF23" s="209"/>
      <c r="BG23" s="194"/>
      <c r="BH23" s="201"/>
    </row>
    <row r="24" spans="2:60" ht="15.95" customHeight="1">
      <c r="B24" s="256"/>
      <c r="C24" s="256"/>
      <c r="D24" s="256"/>
      <c r="E24" s="256"/>
      <c r="F24" s="256"/>
      <c r="G24" s="256"/>
      <c r="H24" s="256"/>
      <c r="I24" s="256"/>
      <c r="J24" s="256"/>
      <c r="K24" s="10"/>
      <c r="L24" s="10"/>
      <c r="M24" s="91"/>
      <c r="N24" s="91"/>
      <c r="O24" s="120"/>
      <c r="P24" s="164"/>
      <c r="Q24" s="164"/>
      <c r="R24" s="83"/>
      <c r="S24" s="84"/>
      <c r="T24" s="120"/>
      <c r="U24" s="91"/>
      <c r="X24" s="131" t="s">
        <v>16</v>
      </c>
      <c r="Y24" s="174">
        <f>SUM(Y17)</f>
        <v>10550000</v>
      </c>
      <c r="Z24" s="167">
        <f>SUM(Z17)</f>
        <v>10600000</v>
      </c>
      <c r="AA24" s="167">
        <f>SUM(AA17:AA20)</f>
        <v>0</v>
      </c>
      <c r="AB24" s="175">
        <f>SUM(AB17:AB20)</f>
        <v>50000</v>
      </c>
      <c r="AC24" s="261"/>
      <c r="AD24" s="262"/>
      <c r="AE24" s="104"/>
      <c r="AH24" s="106"/>
      <c r="AI24" s="107"/>
      <c r="AJ24" s="94"/>
      <c r="AK24" s="108" t="s">
        <v>4</v>
      </c>
      <c r="AL24" s="108" t="s">
        <v>4</v>
      </c>
      <c r="AM24" s="107"/>
      <c r="AN24" s="109"/>
      <c r="AR24" s="190"/>
      <c r="AS24" s="200"/>
      <c r="AT24" s="202"/>
      <c r="AU24" s="198"/>
      <c r="AV24" s="210"/>
      <c r="AW24" s="195"/>
      <c r="AX24" s="202"/>
      <c r="BB24" s="190"/>
      <c r="BC24" s="200"/>
      <c r="BD24" s="202"/>
      <c r="BE24" s="198"/>
      <c r="BF24" s="210"/>
      <c r="BG24" s="195"/>
      <c r="BH24" s="202"/>
    </row>
    <row r="25" spans="2:60" ht="15.95" customHeight="1">
      <c r="B25" s="256"/>
      <c r="C25" s="256"/>
      <c r="D25" s="256"/>
      <c r="E25" s="256"/>
      <c r="F25" s="256"/>
      <c r="G25" s="256"/>
      <c r="H25" s="256"/>
      <c r="I25" s="256"/>
      <c r="J25" s="256"/>
      <c r="O25" s="71" t="s">
        <v>45</v>
      </c>
      <c r="P25" s="164">
        <v>1400000</v>
      </c>
      <c r="Q25" s="164">
        <v>1400000</v>
      </c>
      <c r="R25" s="72">
        <f>IF(Q25-P25=0,0,IF(Q25-P25&lt;0,(Q25-P25)*-1,0))</f>
        <v>0</v>
      </c>
      <c r="S25" s="72">
        <f>IF(Q25-P25=0,0,IF(Q25-P25&gt;0,(Q25-P25),0))</f>
        <v>0</v>
      </c>
      <c r="T25" s="120"/>
      <c r="X25" s="135"/>
      <c r="Y25" s="136"/>
      <c r="Z25" s="177"/>
      <c r="AA25" s="177"/>
      <c r="AB25" s="137"/>
      <c r="AC25" s="237"/>
      <c r="AD25" s="238"/>
      <c r="AE25" s="104"/>
      <c r="AH25" s="106"/>
      <c r="AI25" s="107"/>
      <c r="AJ25" s="94"/>
      <c r="AK25" s="112"/>
      <c r="AL25" s="112"/>
      <c r="AM25" s="107"/>
      <c r="AN25" s="109"/>
      <c r="AR25" s="95"/>
      <c r="AS25" s="95"/>
      <c r="AT25" s="96"/>
      <c r="AU25" s="114"/>
      <c r="AV25" s="95"/>
      <c r="AW25" s="96"/>
      <c r="AX25" s="96"/>
      <c r="BB25" s="95"/>
      <c r="BC25" s="95"/>
      <c r="BD25" s="96"/>
      <c r="BE25" s="114"/>
      <c r="BF25" s="95"/>
      <c r="BG25" s="96"/>
      <c r="BH25" s="96"/>
    </row>
    <row r="26" spans="2:60" ht="15.95" customHeight="1">
      <c r="B26" s="256"/>
      <c r="C26" s="256"/>
      <c r="D26" s="256"/>
      <c r="E26" s="256"/>
      <c r="F26" s="256"/>
      <c r="G26" s="256"/>
      <c r="H26" s="256"/>
      <c r="I26" s="256"/>
      <c r="J26" s="256"/>
      <c r="O26" s="122"/>
      <c r="P26" s="164"/>
      <c r="Q26" s="164"/>
      <c r="R26" s="83"/>
      <c r="S26" s="84"/>
      <c r="T26" s="120"/>
      <c r="X26" s="138"/>
      <c r="Y26" s="132"/>
      <c r="Z26" s="132"/>
      <c r="AA26" s="139"/>
      <c r="AB26" s="140"/>
      <c r="AC26" s="140"/>
      <c r="AD26" s="104"/>
      <c r="AE26" s="104"/>
      <c r="AH26" s="106"/>
      <c r="AI26" s="107"/>
      <c r="AJ26" s="94"/>
      <c r="AK26" s="106"/>
      <c r="AL26" s="107"/>
      <c r="AM26" s="107"/>
      <c r="AN26" s="109"/>
      <c r="AR26" s="106"/>
      <c r="AS26" s="106"/>
      <c r="AT26" s="107"/>
      <c r="AU26" s="94"/>
      <c r="AV26" s="106"/>
      <c r="AW26" s="107"/>
      <c r="AX26" s="107"/>
      <c r="BB26" s="106"/>
      <c r="BC26" s="106"/>
      <c r="BD26" s="107"/>
      <c r="BE26" s="94"/>
      <c r="BF26" s="106"/>
      <c r="BG26" s="107"/>
      <c r="BH26" s="107"/>
    </row>
    <row r="27" spans="2:60" ht="15.95" customHeight="1">
      <c r="B27" s="2" t="s">
        <v>25</v>
      </c>
      <c r="O27" s="118"/>
      <c r="P27" s="165"/>
      <c r="Q27" s="165"/>
      <c r="R27" s="86"/>
      <c r="S27" s="87"/>
      <c r="T27" s="119"/>
      <c r="X27" s="142"/>
      <c r="Y27" s="143"/>
      <c r="Z27" s="143"/>
      <c r="AA27" s="143"/>
      <c r="AB27" s="143"/>
      <c r="AC27" s="143"/>
      <c r="AD27" s="104"/>
      <c r="AE27" s="104"/>
      <c r="AH27" s="106"/>
      <c r="AI27" s="107"/>
      <c r="AJ27" s="94"/>
      <c r="AK27" s="106"/>
      <c r="AL27" s="107"/>
      <c r="AM27" s="107"/>
      <c r="AN27" s="109"/>
      <c r="AR27" s="106"/>
      <c r="AS27" s="106"/>
      <c r="AT27" s="107"/>
      <c r="AU27" s="94"/>
      <c r="AV27" s="106"/>
      <c r="AW27" s="107"/>
      <c r="AX27" s="107"/>
      <c r="BB27" s="106"/>
      <c r="BC27" s="106"/>
      <c r="BD27" s="107"/>
      <c r="BE27" s="94"/>
      <c r="BF27" s="106"/>
      <c r="BG27" s="107"/>
      <c r="BH27" s="107"/>
    </row>
    <row r="28" spans="2:60" ht="15.95" customHeight="1">
      <c r="B28" s="25" t="s">
        <v>39</v>
      </c>
      <c r="O28" s="144" t="s">
        <v>16</v>
      </c>
      <c r="P28" s="164">
        <f>SUM(P18,P23,P25)</f>
        <v>21100000</v>
      </c>
      <c r="Q28" s="164">
        <f>SUM(Q18,Q23,Q25)</f>
        <v>21100000</v>
      </c>
      <c r="R28" s="72">
        <f>SUM(R18,R23,R25)</f>
        <v>0</v>
      </c>
      <c r="S28" s="72">
        <f>SUM(S18,S23,S25)</f>
        <v>0</v>
      </c>
      <c r="T28" s="120"/>
      <c r="W28" s="186" t="s">
        <v>125</v>
      </c>
      <c r="X28" s="186"/>
      <c r="Y28" s="186"/>
      <c r="Z28" s="186"/>
      <c r="AA28" s="132"/>
      <c r="AB28" s="132"/>
      <c r="AC28" s="132"/>
      <c r="AD28" s="132"/>
      <c r="AE28" s="145"/>
      <c r="AH28" s="106"/>
      <c r="AI28" s="107"/>
      <c r="AJ28" s="94"/>
      <c r="AK28" s="106"/>
      <c r="AL28" s="107"/>
      <c r="AM28" s="107"/>
      <c r="AN28" s="109"/>
      <c r="AR28" s="106"/>
      <c r="AS28" s="106"/>
      <c r="AT28" s="107"/>
      <c r="AU28" s="94"/>
      <c r="AV28" s="106"/>
      <c r="AW28" s="107"/>
      <c r="AX28" s="107"/>
      <c r="BB28" s="106"/>
      <c r="BC28" s="106"/>
      <c r="BD28" s="107"/>
      <c r="BE28" s="94"/>
      <c r="BF28" s="106"/>
      <c r="BG28" s="107"/>
      <c r="BH28" s="107"/>
    </row>
    <row r="29" spans="2:60" ht="15.95" customHeight="1">
      <c r="B29" s="6" t="s">
        <v>119</v>
      </c>
      <c r="O29" s="146" t="s">
        <v>6</v>
      </c>
      <c r="P29" s="166">
        <f>INT(P28*8/108)</f>
        <v>1562962</v>
      </c>
      <c r="Q29" s="166">
        <f>INT(Q28*8/108)</f>
        <v>1562962</v>
      </c>
      <c r="R29" s="88">
        <f>INT(R28*8/108)</f>
        <v>0</v>
      </c>
      <c r="S29" s="89">
        <f>INT(S28*8/108)</f>
        <v>0</v>
      </c>
      <c r="T29" s="147"/>
      <c r="W29" s="180"/>
      <c r="X29" s="180"/>
      <c r="Y29" s="180"/>
      <c r="Z29" s="180"/>
      <c r="AA29" s="132"/>
      <c r="AB29" s="132"/>
      <c r="AC29" s="132"/>
      <c r="AD29" s="132"/>
      <c r="AE29" s="104"/>
      <c r="AH29" s="106"/>
      <c r="AI29" s="107"/>
      <c r="AJ29" s="94"/>
      <c r="AK29" s="106"/>
      <c r="AL29" s="107"/>
      <c r="AM29" s="107"/>
      <c r="AN29" s="109"/>
      <c r="AR29" s="106"/>
      <c r="AS29" s="106"/>
      <c r="AT29" s="107"/>
      <c r="AU29" s="94"/>
      <c r="AV29" s="106"/>
      <c r="AW29" s="107"/>
      <c r="AX29" s="107"/>
      <c r="BB29" s="106"/>
      <c r="BC29" s="106"/>
      <c r="BD29" s="107"/>
      <c r="BE29" s="94"/>
      <c r="BF29" s="106"/>
      <c r="BG29" s="107"/>
      <c r="BH29" s="107"/>
    </row>
    <row r="30" spans="2:60" ht="15.95" customHeight="1">
      <c r="X30" s="181" t="s">
        <v>123</v>
      </c>
      <c r="Y30" s="182" t="s">
        <v>127</v>
      </c>
      <c r="Z30" s="182" t="s">
        <v>128</v>
      </c>
      <c r="AA30" s="182" t="s">
        <v>129</v>
      </c>
      <c r="AB30" s="182" t="s">
        <v>130</v>
      </c>
      <c r="AC30" s="182" t="s">
        <v>131</v>
      </c>
      <c r="AE30" s="104"/>
      <c r="AH30" s="106"/>
      <c r="AI30" s="107"/>
      <c r="AJ30" s="94"/>
      <c r="AK30" s="106"/>
      <c r="AL30" s="107"/>
      <c r="AM30" s="107"/>
      <c r="AN30" s="109"/>
      <c r="AR30" s="106"/>
      <c r="AS30" s="106"/>
      <c r="AT30" s="107"/>
      <c r="AU30" s="94"/>
      <c r="AV30" s="106"/>
      <c r="AW30" s="107"/>
      <c r="AX30" s="107"/>
      <c r="BB30" s="106"/>
      <c r="BC30" s="106"/>
      <c r="BD30" s="107"/>
      <c r="BE30" s="94"/>
      <c r="BF30" s="106"/>
      <c r="BG30" s="107"/>
      <c r="BH30" s="107"/>
    </row>
    <row r="31" spans="2:60" ht="15.95" customHeight="1">
      <c r="B31" s="25" t="s">
        <v>21</v>
      </c>
      <c r="X31" s="199" t="s">
        <v>132</v>
      </c>
      <c r="Y31" s="251">
        <v>21100000</v>
      </c>
      <c r="Z31" s="254">
        <f>+P7</f>
        <v>21100000</v>
      </c>
      <c r="AA31" s="218"/>
      <c r="AB31" s="218"/>
      <c r="AC31" s="251">
        <f>SUM(Y31:AB32)</f>
        <v>42200000</v>
      </c>
      <c r="AE31" s="145"/>
      <c r="AH31" s="106"/>
      <c r="AI31" s="107"/>
      <c r="AJ31" s="94"/>
      <c r="AK31" s="106"/>
      <c r="AL31" s="107"/>
      <c r="AM31" s="107"/>
      <c r="AN31" s="109"/>
      <c r="AR31" s="106"/>
      <c r="AS31" s="106"/>
      <c r="AT31" s="107"/>
      <c r="AU31" s="94"/>
      <c r="AV31" s="106"/>
      <c r="AW31" s="107"/>
      <c r="AX31" s="107"/>
      <c r="BB31" s="106"/>
      <c r="BC31" s="106"/>
      <c r="BD31" s="107"/>
      <c r="BE31" s="94"/>
      <c r="BF31" s="106"/>
      <c r="BG31" s="107"/>
      <c r="BH31" s="107"/>
    </row>
    <row r="32" spans="2:60" ht="15" customHeight="1">
      <c r="B32" s="6" t="s">
        <v>120</v>
      </c>
      <c r="X32" s="200"/>
      <c r="Y32" s="253"/>
      <c r="Z32" s="255"/>
      <c r="AA32" s="219"/>
      <c r="AB32" s="219"/>
      <c r="AC32" s="252"/>
      <c r="AE32" s="104"/>
      <c r="AH32" s="106"/>
      <c r="AI32" s="107"/>
      <c r="AJ32" s="94"/>
      <c r="AK32" s="106"/>
      <c r="AL32" s="107"/>
      <c r="AM32" s="107"/>
      <c r="AN32" s="109"/>
      <c r="AR32" s="106"/>
      <c r="AS32" s="106"/>
      <c r="AT32" s="107"/>
      <c r="AU32" s="94"/>
      <c r="AV32" s="106"/>
      <c r="AW32" s="107"/>
      <c r="AX32" s="107"/>
      <c r="BB32" s="106"/>
      <c r="BC32" s="106"/>
      <c r="BD32" s="107"/>
      <c r="BE32" s="94"/>
      <c r="BF32" s="106"/>
      <c r="BG32" s="107"/>
      <c r="BH32" s="107"/>
    </row>
    <row r="33" spans="2:60" ht="15.95" customHeight="1">
      <c r="B33" s="6" t="s">
        <v>142</v>
      </c>
      <c r="X33" s="199" t="s">
        <v>133</v>
      </c>
      <c r="Y33" s="251">
        <v>10550000</v>
      </c>
      <c r="Z33" s="254">
        <f>+Y7</f>
        <v>10700000</v>
      </c>
      <c r="AA33" s="218"/>
      <c r="AB33" s="218"/>
      <c r="AC33" s="251">
        <f>SUM(Y33:AB34)</f>
        <v>21250000</v>
      </c>
      <c r="AE33" s="104"/>
      <c r="AH33" s="106"/>
      <c r="AI33" s="107"/>
      <c r="AJ33" s="94"/>
      <c r="AK33" s="106"/>
      <c r="AL33" s="107"/>
      <c r="AM33" s="107"/>
      <c r="AN33" s="109"/>
      <c r="AR33" s="106"/>
      <c r="AS33" s="106"/>
      <c r="AT33" s="107"/>
      <c r="AU33" s="94"/>
      <c r="AV33" s="106"/>
      <c r="AW33" s="107"/>
      <c r="AX33" s="107"/>
      <c r="BB33" s="106"/>
      <c r="BC33" s="106"/>
      <c r="BD33" s="107"/>
      <c r="BE33" s="94"/>
      <c r="BF33" s="106"/>
      <c r="BG33" s="107"/>
      <c r="BH33" s="107"/>
    </row>
    <row r="34" spans="2:60" ht="15.95" customHeight="1">
      <c r="X34" s="200"/>
      <c r="Y34" s="253"/>
      <c r="Z34" s="255"/>
      <c r="AA34" s="219"/>
      <c r="AB34" s="219"/>
      <c r="AC34" s="252"/>
      <c r="AE34" s="145"/>
      <c r="AH34" s="106"/>
      <c r="AI34" s="107"/>
      <c r="AJ34" s="94"/>
      <c r="AK34" s="106"/>
      <c r="AL34" s="107"/>
      <c r="AM34" s="107"/>
      <c r="AN34" s="109"/>
      <c r="AR34" s="106"/>
      <c r="AS34" s="106"/>
      <c r="AT34" s="107"/>
      <c r="AU34" s="94"/>
      <c r="AV34" s="106"/>
      <c r="AW34" s="107"/>
      <c r="AX34" s="107"/>
      <c r="BB34" s="106"/>
      <c r="BC34" s="106"/>
      <c r="BD34" s="107"/>
      <c r="BE34" s="94"/>
      <c r="BF34" s="106"/>
      <c r="BG34" s="107"/>
      <c r="BH34" s="107"/>
    </row>
    <row r="35" spans="2:60" ht="15.95" customHeight="1">
      <c r="B35" s="25" t="s">
        <v>37</v>
      </c>
      <c r="X35" s="208" t="s">
        <v>135</v>
      </c>
      <c r="Y35" s="221"/>
      <c r="Z35" s="221"/>
      <c r="AA35" s="224" t="str">
        <f>IF(AC35=0,"",IF(AC31&lt;=AC35,"成立","未成立"))</f>
        <v>成立</v>
      </c>
      <c r="AB35" s="220" t="s">
        <v>134</v>
      </c>
      <c r="AC35" s="251">
        <f>AC33*2</f>
        <v>42500000</v>
      </c>
      <c r="AE35" s="104"/>
      <c r="AH35" s="106"/>
      <c r="AI35" s="107"/>
      <c r="AJ35" s="94"/>
      <c r="AK35" s="106"/>
      <c r="AL35" s="107"/>
      <c r="AM35" s="107"/>
      <c r="AN35" s="109"/>
      <c r="AR35" s="123"/>
      <c r="AS35" s="123"/>
      <c r="AT35" s="123"/>
      <c r="AU35" s="123"/>
      <c r="AV35" s="123"/>
      <c r="AW35" s="123"/>
      <c r="AX35" s="123"/>
      <c r="BB35" s="123"/>
      <c r="BC35" s="123"/>
      <c r="BD35" s="123"/>
      <c r="BE35" s="123"/>
      <c r="BF35" s="123"/>
      <c r="BG35" s="123"/>
      <c r="BH35" s="123"/>
    </row>
    <row r="36" spans="2:60" ht="15.95" customHeight="1">
      <c r="B36" s="6" t="s">
        <v>35</v>
      </c>
      <c r="X36" s="222"/>
      <c r="Y36" s="223"/>
      <c r="Z36" s="223"/>
      <c r="AA36" s="225"/>
      <c r="AB36" s="220"/>
      <c r="AC36" s="252"/>
      <c r="AE36" s="104"/>
      <c r="AH36" s="106"/>
      <c r="AI36" s="107"/>
      <c r="AJ36" s="94"/>
      <c r="AK36" s="106"/>
      <c r="AL36" s="107"/>
      <c r="AM36" s="107"/>
      <c r="AN36" s="109"/>
      <c r="AR36" s="124" t="s">
        <v>26</v>
      </c>
      <c r="AS36" s="124"/>
      <c r="AT36" s="111"/>
      <c r="AU36" s="125">
        <f>SUM(AU25:AU34)</f>
        <v>0</v>
      </c>
      <c r="AV36" s="126"/>
      <c r="AW36" s="125"/>
      <c r="AX36" s="111"/>
      <c r="BB36" s="124" t="s">
        <v>26</v>
      </c>
      <c r="BC36" s="124"/>
      <c r="BD36" s="111"/>
      <c r="BE36" s="125">
        <f>SUM(BE25:BE34)</f>
        <v>0</v>
      </c>
      <c r="BF36" s="126"/>
      <c r="BG36" s="125"/>
      <c r="BH36" s="111"/>
    </row>
    <row r="37" spans="2:60" ht="15.95" customHeight="1">
      <c r="X37" s="142"/>
      <c r="Y37" s="143"/>
      <c r="Z37" s="143"/>
      <c r="AA37" s="143"/>
      <c r="AB37" s="143"/>
      <c r="AC37" s="143"/>
      <c r="AD37" s="104"/>
      <c r="AE37" s="104"/>
      <c r="AH37" s="123"/>
      <c r="AI37" s="123"/>
      <c r="AJ37" s="123"/>
      <c r="AK37" s="123"/>
      <c r="AL37" s="123"/>
      <c r="AM37" s="123"/>
      <c r="AN37" s="123"/>
    </row>
    <row r="38" spans="2:60" ht="15.95" customHeight="1">
      <c r="B38" s="25" t="s">
        <v>58</v>
      </c>
      <c r="X38" s="148"/>
      <c r="Y38" s="149"/>
      <c r="Z38" s="26"/>
      <c r="AA38" s="149"/>
      <c r="AB38" s="149"/>
      <c r="AC38" s="149"/>
      <c r="AD38" s="104"/>
      <c r="AE38" s="104"/>
      <c r="AH38" s="124" t="s">
        <v>26</v>
      </c>
      <c r="AI38" s="111"/>
      <c r="AJ38" s="111"/>
      <c r="AK38" s="126"/>
      <c r="AL38" s="125">
        <f>SUM(AL25:AL36)</f>
        <v>0</v>
      </c>
      <c r="AM38" s="111"/>
      <c r="AN38" s="111"/>
    </row>
    <row r="39" spans="2:60" ht="15.95" customHeight="1">
      <c r="B39" s="6" t="s">
        <v>36</v>
      </c>
      <c r="X39" s="150"/>
      <c r="Y39" s="149"/>
      <c r="Z39" s="149"/>
      <c r="AA39" s="149"/>
      <c r="AB39" s="149"/>
      <c r="AC39" s="149"/>
      <c r="AD39" s="104"/>
      <c r="AE39" s="104"/>
    </row>
    <row r="40" spans="2:60" ht="15.95" customHeight="1">
      <c r="X40" s="151"/>
      <c r="Y40" s="152"/>
      <c r="Z40" s="152"/>
      <c r="AA40" s="152"/>
      <c r="AB40" s="152"/>
      <c r="AC40" s="152"/>
      <c r="AD40" s="104"/>
      <c r="AE40" s="104"/>
    </row>
    <row r="41" spans="2:60" ht="15.95" customHeight="1">
      <c r="X41" s="142"/>
      <c r="Y41" s="143"/>
      <c r="Z41" s="143"/>
      <c r="AA41" s="143"/>
      <c r="AB41" s="143"/>
      <c r="AC41" s="143"/>
      <c r="AD41" s="104"/>
      <c r="AE41" s="104"/>
    </row>
    <row r="42" spans="2:60" ht="15.95" customHeight="1">
      <c r="X42" s="148"/>
      <c r="Y42" s="149"/>
      <c r="Z42" s="149"/>
      <c r="AA42" s="149"/>
      <c r="AB42" s="149"/>
      <c r="AC42" s="149"/>
      <c r="AD42" s="104"/>
      <c r="AE42" s="104"/>
    </row>
    <row r="43" spans="2:60" ht="15.95" customHeight="1">
      <c r="X43" s="150"/>
      <c r="Y43" s="149"/>
      <c r="Z43" s="149"/>
      <c r="AA43" s="149"/>
      <c r="AB43" s="149"/>
      <c r="AC43" s="149"/>
      <c r="AD43" s="104"/>
      <c r="AE43" s="104"/>
    </row>
    <row r="44" spans="2:60" ht="15.95" customHeight="1">
      <c r="Y44" s="149"/>
      <c r="Z44" s="149"/>
      <c r="AA44" s="149"/>
      <c r="AB44" s="149"/>
      <c r="AC44" s="149"/>
      <c r="AD44" s="104"/>
      <c r="AE44" s="104"/>
    </row>
    <row r="45" spans="2:60" ht="15.95" customHeight="1">
      <c r="X45" s="94"/>
      <c r="Y45" s="149"/>
      <c r="Z45" s="149"/>
      <c r="AA45" s="149"/>
      <c r="AB45" s="149"/>
      <c r="AC45" s="149"/>
      <c r="AD45" s="104"/>
      <c r="AE45" s="104"/>
    </row>
    <row r="46" spans="2:60" ht="15.95" customHeight="1">
      <c r="X46" s="99"/>
      <c r="Y46" s="149"/>
      <c r="Z46" s="149"/>
      <c r="AA46" s="149"/>
      <c r="AB46" s="149"/>
      <c r="AC46" s="149"/>
      <c r="AD46" s="153"/>
      <c r="AE46" s="104"/>
    </row>
    <row r="47" spans="2:60" ht="15.95" customHeight="1">
      <c r="X47" s="153"/>
      <c r="Y47" s="153"/>
      <c r="Z47" s="153"/>
      <c r="AA47" s="153"/>
      <c r="AB47" s="153"/>
      <c r="AC47" s="153"/>
      <c r="AD47" s="104"/>
      <c r="AE47" s="153"/>
    </row>
    <row r="48" spans="2:60" ht="15.95" customHeight="1">
      <c r="Y48" s="149"/>
      <c r="Z48" s="149"/>
      <c r="AA48" s="149"/>
      <c r="AB48" s="149"/>
      <c r="AC48" s="149"/>
      <c r="AE48" s="104"/>
    </row>
    <row r="49" spans="1:53" ht="15.95" customHeight="1">
      <c r="M49" s="153"/>
      <c r="N49" s="153"/>
      <c r="U49" s="153"/>
      <c r="W49" s="141"/>
      <c r="AF49" s="153"/>
      <c r="AG49" s="154"/>
      <c r="AP49" s="153"/>
      <c r="AQ49" s="154"/>
      <c r="AZ49" s="153"/>
      <c r="BA49" s="154"/>
    </row>
    <row r="50" spans="1:53" ht="15.95" customHeight="1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4"/>
      <c r="L50" s="24"/>
      <c r="O50" s="153"/>
      <c r="P50" s="153"/>
      <c r="Q50" s="153"/>
      <c r="R50" s="153"/>
      <c r="S50" s="153"/>
      <c r="T50" s="153"/>
      <c r="V50" s="153"/>
      <c r="AD50" s="155"/>
    </row>
    <row r="51" spans="1:53" ht="15.95" customHeight="1">
      <c r="W51" s="153"/>
      <c r="X51" s="155"/>
      <c r="Y51" s="155"/>
      <c r="Z51" s="155"/>
      <c r="AA51" s="155"/>
      <c r="AB51" s="155"/>
      <c r="AC51" s="155"/>
      <c r="AE51" s="155"/>
    </row>
    <row r="52" spans="1:53" ht="15.95" customHeight="1"/>
    <row r="53" spans="1:53" ht="15.95" customHeight="1"/>
    <row r="54" spans="1:53" ht="15.95" customHeight="1"/>
    <row r="55" spans="1:53" ht="15.95" customHeight="1">
      <c r="W55" s="155"/>
    </row>
    <row r="56" spans="1:53" ht="15.95" customHeight="1"/>
    <row r="57" spans="1:53" ht="15.95" customHeight="1"/>
    <row r="58" spans="1:53" ht="15.95" customHeight="1"/>
    <row r="59" spans="1:53" ht="15.95" customHeight="1"/>
    <row r="60" spans="1:53" ht="15.95" customHeight="1"/>
    <row r="61" spans="1:53" ht="15.95" customHeight="1"/>
    <row r="62" spans="1:53" ht="15.95" customHeight="1"/>
    <row r="63" spans="1:53" ht="15.95" customHeight="1"/>
    <row r="64" spans="1:53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</sheetData>
  <mergeCells count="99">
    <mergeCell ref="AC22:AD22"/>
    <mergeCell ref="AC23:AD23"/>
    <mergeCell ref="AC24:AD24"/>
    <mergeCell ref="AC25:AD25"/>
    <mergeCell ref="AC17:AD17"/>
    <mergeCell ref="AC18:AD18"/>
    <mergeCell ref="AC19:AD19"/>
    <mergeCell ref="AC20:AD20"/>
    <mergeCell ref="AC21:AD21"/>
    <mergeCell ref="AC10:AD10"/>
    <mergeCell ref="AC11:AD11"/>
    <mergeCell ref="AC14:AD14"/>
    <mergeCell ref="AC15:AD15"/>
    <mergeCell ref="AC16:AD16"/>
    <mergeCell ref="AC5:AD5"/>
    <mergeCell ref="AC6:AD6"/>
    <mergeCell ref="AC7:AD7"/>
    <mergeCell ref="AC8:AD8"/>
    <mergeCell ref="AC9:AD9"/>
    <mergeCell ref="AI22:AI23"/>
    <mergeCell ref="AJ22:AJ23"/>
    <mergeCell ref="AK22:AL22"/>
    <mergeCell ref="AM22:AM23"/>
    <mergeCell ref="AS23:AS24"/>
    <mergeCell ref="A50:J50"/>
    <mergeCell ref="B20:J26"/>
    <mergeCell ref="AG1:AH1"/>
    <mergeCell ref="AG2:AH2"/>
    <mergeCell ref="AH3:AH4"/>
    <mergeCell ref="F1:J1"/>
    <mergeCell ref="N1:P1"/>
    <mergeCell ref="W1:X1"/>
    <mergeCell ref="N2:P2"/>
    <mergeCell ref="W2:X2"/>
    <mergeCell ref="AC33:AC34"/>
    <mergeCell ref="X31:X32"/>
    <mergeCell ref="Y31:Y32"/>
    <mergeCell ref="Z31:Z32"/>
    <mergeCell ref="AC35:AC36"/>
    <mergeCell ref="AC4:AD4"/>
    <mergeCell ref="Y33:Y34"/>
    <mergeCell ref="Z33:Z34"/>
    <mergeCell ref="AA33:AA34"/>
    <mergeCell ref="AB33:AB34"/>
    <mergeCell ref="W28:Z28"/>
    <mergeCell ref="X35:Z36"/>
    <mergeCell ref="AA35:AA36"/>
    <mergeCell ref="AB35:AB36"/>
    <mergeCell ref="BC23:BC24"/>
    <mergeCell ref="AR21:AR24"/>
    <mergeCell ref="AS21:AS22"/>
    <mergeCell ref="AT21:AT24"/>
    <mergeCell ref="BC21:BC22"/>
    <mergeCell ref="AU21:AU24"/>
    <mergeCell ref="AV21:AV24"/>
    <mergeCell ref="AW21:AW24"/>
    <mergeCell ref="AX21:AX24"/>
    <mergeCell ref="AA31:AA32"/>
    <mergeCell ref="AB31:AB32"/>
    <mergeCell ref="AC31:AC32"/>
    <mergeCell ref="X33:X34"/>
    <mergeCell ref="BD21:BD24"/>
    <mergeCell ref="BE21:BE24"/>
    <mergeCell ref="BF21:BF24"/>
    <mergeCell ref="BG21:BG24"/>
    <mergeCell ref="BH21:BH24"/>
    <mergeCell ref="BA20:BB20"/>
    <mergeCell ref="BB21:BB24"/>
    <mergeCell ref="R15:S15"/>
    <mergeCell ref="AA14:AB14"/>
    <mergeCell ref="R4:S4"/>
    <mergeCell ref="AA4:AB4"/>
    <mergeCell ref="AI3:AI4"/>
    <mergeCell ref="AG21:AH21"/>
    <mergeCell ref="AN22:AN23"/>
    <mergeCell ref="AU3:AU6"/>
    <mergeCell ref="AV3:AV6"/>
    <mergeCell ref="AW3:AW6"/>
    <mergeCell ref="AX3:AX6"/>
    <mergeCell ref="AS5:AS6"/>
    <mergeCell ref="AQ20:AR20"/>
    <mergeCell ref="AH22:AH23"/>
    <mergeCell ref="BC5:BC6"/>
    <mergeCell ref="AJ3:AJ4"/>
    <mergeCell ref="AM3:AM4"/>
    <mergeCell ref="AN3:AN4"/>
    <mergeCell ref="AR3:AR6"/>
    <mergeCell ref="BC3:BC4"/>
    <mergeCell ref="BD3:BD6"/>
    <mergeCell ref="BE3:BE6"/>
    <mergeCell ref="BF3:BF6"/>
    <mergeCell ref="BG3:BG6"/>
    <mergeCell ref="BH3:BH6"/>
    <mergeCell ref="BA2:BB2"/>
    <mergeCell ref="AK3:AL3"/>
    <mergeCell ref="AS3:AS4"/>
    <mergeCell ref="BB3:BB6"/>
    <mergeCell ref="AT3:AT6"/>
    <mergeCell ref="AQ2:AR2"/>
  </mergeCells>
  <phoneticPr fontId="2"/>
  <printOptions horizontalCentered="1"/>
  <pageMargins left="0.59055118110236227" right="0.59055118110236227" top="0.98425196850393704" bottom="0.78740157480314965" header="0" footer="0"/>
  <pageSetup paperSize="9" scale="98" firstPageNumber="70" orientation="portrait" cellComments="asDisplayed" verticalDpi="96" r:id="rId1"/>
  <headerFooter alignWithMargins="0"/>
  <rowBreaks count="1" manualBreakCount="1">
    <brk id="41" max="59" man="1"/>
  </rowBreaks>
  <colBreaks count="5" manualBreakCount="5">
    <brk id="12" max="1048575" man="1"/>
    <brk id="21" max="1048575" man="1"/>
    <brk id="31" max="1048575" man="1"/>
    <brk id="41" max="1048575" man="1"/>
    <brk id="5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様式Ⅲ－３</vt:lpstr>
      <vt:lpstr>添付 自己資金集計</vt:lpstr>
      <vt:lpstr>添付 委託費集計</vt:lpstr>
      <vt:lpstr>様式Ⅲ－３ (記載例)</vt:lpstr>
      <vt:lpstr>'様式Ⅲ－３'!Print_Area</vt:lpstr>
      <vt:lpstr>'様式Ⅲ－３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2020-02-17T07:17:35Z</dcterms:created>
  <dcterms:modified xsi:type="dcterms:W3CDTF">2020-02-17T07:17:48Z</dcterms:modified>
  <cp:contentStatus/>
</cp:coreProperties>
</file>