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150.26.178.10\f_開発課\f50_基礎\f52_知の集積\15 ホームページ掲載資料\H30.05.随時_要領・様式集\掲載ファイル\"/>
    </mc:Choice>
  </mc:AlternateContent>
  <bookViews>
    <workbookView xWindow="0" yWindow="0" windowWidth="28800" windowHeight="12450"/>
  </bookViews>
  <sheets>
    <sheet name="支出状況報告" sheetId="1" r:id="rId1"/>
    <sheet name="添付　委託費集計" sheetId="3" r:id="rId2"/>
    <sheet name="添付　自己資金集計" sheetId="4" r:id="rId3"/>
  </sheets>
  <definedNames>
    <definedName name="_xlnm.Print_Area" localSheetId="0">支出状況報告!$A$1:$I$41</definedName>
    <definedName name="_xlnm.Print_Area" localSheetId="2">'添付　自己資金集計'!$A$1:$M$29</definedName>
  </definedNames>
  <calcPr calcId="171027"/>
</workbook>
</file>

<file path=xl/calcChain.xml><?xml version="1.0" encoding="utf-8"?>
<calcChain xmlns="http://schemas.openxmlformats.org/spreadsheetml/2006/main">
  <c r="L26" i="4" l="1"/>
  <c r="L25" i="4"/>
  <c r="L29" i="4"/>
  <c r="L22" i="4"/>
  <c r="L21" i="4"/>
  <c r="L20" i="4"/>
  <c r="L19" i="4"/>
  <c r="L18" i="4"/>
  <c r="L17" i="4"/>
  <c r="L16" i="4"/>
  <c r="L15" i="4"/>
  <c r="L14" i="4"/>
  <c r="L12" i="4"/>
  <c r="L11" i="4"/>
  <c r="L22" i="3"/>
  <c r="L21" i="3"/>
  <c r="L20" i="3"/>
  <c r="L19" i="3"/>
  <c r="L18" i="3"/>
  <c r="L17" i="3"/>
  <c r="L16" i="3"/>
  <c r="L15" i="3"/>
  <c r="L14" i="3"/>
  <c r="L12" i="3"/>
  <c r="L11" i="3"/>
  <c r="E38" i="1"/>
  <c r="E36" i="1"/>
  <c r="E35" i="1"/>
  <c r="E34" i="1"/>
  <c r="E31" i="1"/>
  <c r="F25" i="1" l="1"/>
  <c r="E25" i="1"/>
  <c r="L9" i="4" l="1"/>
  <c r="L10" i="4"/>
  <c r="B13" i="4"/>
  <c r="C13" i="4"/>
  <c r="D13" i="4"/>
  <c r="E13" i="4"/>
  <c r="F13" i="4"/>
  <c r="G13" i="4"/>
  <c r="H13" i="4"/>
  <c r="I13" i="4"/>
  <c r="J13" i="4"/>
  <c r="K13" i="4"/>
  <c r="B23" i="4"/>
  <c r="B24" i="4" s="1"/>
  <c r="C23" i="4"/>
  <c r="C24" i="4" s="1"/>
  <c r="D23" i="4"/>
  <c r="D24" i="4" s="1"/>
  <c r="E23" i="4"/>
  <c r="F23" i="4"/>
  <c r="G23" i="4"/>
  <c r="G24" i="4" s="1"/>
  <c r="H23" i="4"/>
  <c r="I23" i="4"/>
  <c r="J23" i="4"/>
  <c r="J24" i="4" s="1"/>
  <c r="K23" i="4"/>
  <c r="K24" i="4" s="1"/>
  <c r="H24" i="4"/>
  <c r="L9" i="3"/>
  <c r="L10" i="3"/>
  <c r="B13" i="3"/>
  <c r="C13" i="3"/>
  <c r="D13" i="3"/>
  <c r="E13" i="3"/>
  <c r="F13" i="3"/>
  <c r="G13" i="3"/>
  <c r="H13" i="3"/>
  <c r="I13" i="3"/>
  <c r="J13" i="3"/>
  <c r="K13" i="3"/>
  <c r="B23" i="3"/>
  <c r="C23" i="3"/>
  <c r="D23" i="3"/>
  <c r="E23" i="3"/>
  <c r="F23" i="3"/>
  <c r="G23" i="3"/>
  <c r="H23" i="3"/>
  <c r="H24" i="3" s="1"/>
  <c r="H27" i="3" s="1"/>
  <c r="I23" i="3"/>
  <c r="J23" i="3"/>
  <c r="K23" i="3"/>
  <c r="D24" i="3"/>
  <c r="D27" i="3" s="1"/>
  <c r="L25" i="3"/>
  <c r="L26" i="3"/>
  <c r="K24" i="3" l="1"/>
  <c r="K27" i="3" s="1"/>
  <c r="G24" i="3"/>
  <c r="G27" i="3" s="1"/>
  <c r="C24" i="3"/>
  <c r="C27" i="3" s="1"/>
  <c r="B24" i="3"/>
  <c r="L24" i="3" s="1"/>
  <c r="I24" i="3"/>
  <c r="I27" i="3" s="1"/>
  <c r="F24" i="4"/>
  <c r="E24" i="4"/>
  <c r="L24" i="4" s="1"/>
  <c r="L13" i="4"/>
  <c r="L13" i="3"/>
  <c r="E24" i="3"/>
  <c r="E27" i="3" s="1"/>
  <c r="J24" i="3"/>
  <c r="J27" i="3" s="1"/>
  <c r="F24" i="3"/>
  <c r="F27" i="3" s="1"/>
  <c r="I24" i="4"/>
  <c r="L23" i="4"/>
  <c r="B27" i="3"/>
  <c r="L23" i="3"/>
  <c r="L27" i="3" l="1"/>
  <c r="F23" i="1"/>
  <c r="E23" i="1"/>
</calcChain>
</file>

<file path=xl/comments1.xml><?xml version="1.0" encoding="utf-8"?>
<comments xmlns="http://schemas.openxmlformats.org/spreadsheetml/2006/main">
  <authors>
    <author>Mkanri</author>
    <author>lsodawara</author>
  </authors>
  <commentList>
    <comment ref="E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E32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構成員に農研機構が参画している場合は、「農研機構経費」も
記載してください。
</t>
        </r>
      </text>
    </comment>
    <comment ref="E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E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E36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E38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Mkanri</author>
  </authors>
  <commentList>
    <comment ref="L29" authorId="0" shapeId="0">
      <text>
        <r>
          <rPr>
            <sz val="9"/>
            <color indexed="81"/>
            <rFont val="ＭＳ Ｐゴシック"/>
            <family val="3"/>
            <charset val="128"/>
          </rPr>
          <t>・（＋）の場合は、超過額を翌年に繰り越すことが可能。
・（－）の場合は、「０」又は「＋」になるまで、委託費に計上した経費を自己資金に計上し直す。</t>
        </r>
      </text>
    </comment>
  </commentList>
</comments>
</file>

<file path=xl/sharedStrings.xml><?xml version="1.0" encoding="utf-8"?>
<sst xmlns="http://schemas.openxmlformats.org/spreadsheetml/2006/main" count="140" uniqueCount="90">
  <si>
    <t>区　分</t>
  </si>
  <si>
    <t>備考</t>
  </si>
  <si>
    <t>円</t>
  </si>
  <si>
    <t>国立研究開発法人農業・食品産業技術総合研究機構</t>
    <rPh sb="0" eb="2">
      <t>コクリツ</t>
    </rPh>
    <rPh sb="2" eb="4">
      <t>ケンキュウ</t>
    </rPh>
    <rPh sb="4" eb="6">
      <t>カイハツ</t>
    </rPh>
    <rPh sb="6" eb="8">
      <t>ホウジン</t>
    </rPh>
    <rPh sb="11" eb="13">
      <t>ショクヒン</t>
    </rPh>
    <rPh sb="17" eb="19">
      <t>ソウゴウ</t>
    </rPh>
    <phoneticPr fontId="2"/>
  </si>
  <si>
    <t>（研究代表者）</t>
    <rPh sb="1" eb="3">
      <t>ケンキュウ</t>
    </rPh>
    <rPh sb="3" eb="6">
      <t>ダイヒョウシャ</t>
    </rPh>
    <phoneticPr fontId="2"/>
  </si>
  <si>
    <t>（機関名）</t>
    <rPh sb="1" eb="4">
      <t>キカンメイ</t>
    </rPh>
    <phoneticPr fontId="2"/>
  </si>
  <si>
    <t>（住　所）</t>
    <rPh sb="1" eb="2">
      <t>ジュウ</t>
    </rPh>
    <rPh sb="3" eb="4">
      <t>トコロ</t>
    </rPh>
    <phoneticPr fontId="2"/>
  </si>
  <si>
    <t>執行率（B/A%)</t>
    <rPh sb="0" eb="2">
      <t>シッコウ</t>
    </rPh>
    <rPh sb="2" eb="3">
      <t>リツ</t>
    </rPh>
    <phoneticPr fontId="2"/>
  </si>
  <si>
    <t>残高
（A-B）</t>
    <rPh sb="0" eb="2">
      <t>ザンダカ</t>
    </rPh>
    <phoneticPr fontId="2"/>
  </si>
  <si>
    <t>平成○年○月○日までの出来高</t>
    <phoneticPr fontId="2"/>
  </si>
  <si>
    <t>事業完了予定日（平成○年○月○日）までの予定出来高</t>
    <rPh sb="20" eb="22">
      <t>ヨテイ</t>
    </rPh>
    <rPh sb="22" eb="25">
      <t>デキダカ</t>
    </rPh>
    <phoneticPr fontId="2"/>
  </si>
  <si>
    <t>円</t>
    <rPh sb="0" eb="1">
      <t>エン</t>
    </rPh>
    <phoneticPr fontId="2"/>
  </si>
  <si>
    <t>委託費合計額（A）</t>
    <rPh sb="0" eb="2">
      <t>イタク</t>
    </rPh>
    <rPh sb="2" eb="3">
      <t>ヒ</t>
    </rPh>
    <rPh sb="3" eb="6">
      <t>ゴウケイガク</t>
    </rPh>
    <phoneticPr fontId="2"/>
  </si>
  <si>
    <t>消費税等相当額</t>
    <rPh sb="0" eb="3">
      <t>ショウヒゼイ</t>
    </rPh>
    <rPh sb="3" eb="4">
      <t>トウ</t>
    </rPh>
    <rPh sb="4" eb="7">
      <t>ソウトウガク</t>
    </rPh>
    <phoneticPr fontId="2"/>
  </si>
  <si>
    <t>直接経費合計</t>
    <rPh sb="0" eb="2">
      <t>チョクセツ</t>
    </rPh>
    <rPh sb="2" eb="4">
      <t>ケイヒ</t>
    </rPh>
    <rPh sb="4" eb="6">
      <t>ゴウケイ</t>
    </rPh>
    <phoneticPr fontId="2"/>
  </si>
  <si>
    <t>　試験研究費計</t>
    <rPh sb="1" eb="3">
      <t>シケン</t>
    </rPh>
    <rPh sb="3" eb="6">
      <t>ケンキュウヒ</t>
    </rPh>
    <rPh sb="6" eb="7">
      <t>ケイ</t>
    </rPh>
    <phoneticPr fontId="2"/>
  </si>
  <si>
    <t>賃金計</t>
    <rPh sb="0" eb="2">
      <t>チンギン</t>
    </rPh>
    <rPh sb="2" eb="3">
      <t>ケイ</t>
    </rPh>
    <phoneticPr fontId="2"/>
  </si>
  <si>
    <t>雑役務費計</t>
    <rPh sb="0" eb="3">
      <t>ザツエキム</t>
    </rPh>
    <rPh sb="3" eb="4">
      <t>ヒ</t>
    </rPh>
    <rPh sb="4" eb="5">
      <t>ケイ</t>
    </rPh>
    <phoneticPr fontId="2"/>
  </si>
  <si>
    <t>会議費計</t>
    <rPh sb="0" eb="3">
      <t>カイギヒ</t>
    </rPh>
    <rPh sb="3" eb="4">
      <t>ケイ</t>
    </rPh>
    <phoneticPr fontId="2"/>
  </si>
  <si>
    <t>燃料費計</t>
    <rPh sb="0" eb="3">
      <t>ネンリョウヒ</t>
    </rPh>
    <rPh sb="3" eb="4">
      <t>ケイ</t>
    </rPh>
    <phoneticPr fontId="2"/>
  </si>
  <si>
    <t>光熱水料計</t>
    <rPh sb="0" eb="4">
      <t>コウネツスイリョウ</t>
    </rPh>
    <rPh sb="4" eb="5">
      <t>ケイ</t>
    </rPh>
    <phoneticPr fontId="2"/>
  </si>
  <si>
    <t>借料及び損料計</t>
    <rPh sb="0" eb="2">
      <t>シャクリョウ</t>
    </rPh>
    <rPh sb="2" eb="3">
      <t>オヨ</t>
    </rPh>
    <rPh sb="4" eb="6">
      <t>ソンリョウ</t>
    </rPh>
    <rPh sb="6" eb="7">
      <t>ケイ</t>
    </rPh>
    <phoneticPr fontId="2"/>
  </si>
  <si>
    <t>印刷製本費計</t>
    <rPh sb="0" eb="2">
      <t>インサツ</t>
    </rPh>
    <rPh sb="2" eb="4">
      <t>セイホン</t>
    </rPh>
    <rPh sb="4" eb="5">
      <t>ヒ</t>
    </rPh>
    <rPh sb="5" eb="6">
      <t>ケイ</t>
    </rPh>
    <phoneticPr fontId="2"/>
  </si>
  <si>
    <t>消耗品計</t>
    <rPh sb="0" eb="3">
      <t>ショウモウヒン</t>
    </rPh>
    <rPh sb="3" eb="4">
      <t>ケイ</t>
    </rPh>
    <phoneticPr fontId="2"/>
  </si>
  <si>
    <t>機械・備品費計</t>
    <rPh sb="0" eb="2">
      <t>キカイ</t>
    </rPh>
    <rPh sb="3" eb="6">
      <t>ビヒンヒ</t>
    </rPh>
    <rPh sb="6" eb="7">
      <t>ケイ</t>
    </rPh>
    <phoneticPr fontId="2"/>
  </si>
  <si>
    <t>旅費計</t>
    <rPh sb="0" eb="2">
      <t>リョヒ</t>
    </rPh>
    <rPh sb="2" eb="3">
      <t>ケイ</t>
    </rPh>
    <phoneticPr fontId="2"/>
  </si>
  <si>
    <t>外国旅費</t>
    <rPh sb="0" eb="2">
      <t>ガイコク</t>
    </rPh>
    <rPh sb="2" eb="4">
      <t>リョヒ</t>
    </rPh>
    <phoneticPr fontId="2"/>
  </si>
  <si>
    <t>国内旅費（依頼出張）</t>
    <rPh sb="0" eb="2">
      <t>コクナイ</t>
    </rPh>
    <rPh sb="2" eb="4">
      <t>リョヒ</t>
    </rPh>
    <phoneticPr fontId="2"/>
  </si>
  <si>
    <t>謝金</t>
    <rPh sb="0" eb="2">
      <t>シャキン</t>
    </rPh>
    <phoneticPr fontId="2"/>
  </si>
  <si>
    <t>人件費計</t>
    <rPh sb="0" eb="3">
      <t>ジンケンヒ</t>
    </rPh>
    <rPh sb="3" eb="4">
      <t>ケイ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</si>
  <si>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</si>
  <si>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</si>
  <si>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（株）○○</t>
    <rPh sb="0" eb="3">
      <t>カブ</t>
    </rPh>
    <phoneticPr fontId="2"/>
  </si>
  <si>
    <t>○○（株）</t>
    <rPh sb="2" eb="5">
      <t>カブ</t>
    </rPh>
    <phoneticPr fontId="2"/>
  </si>
  <si>
    <t>細目/構成員名</t>
    <rPh sb="0" eb="2">
      <t>サイモク</t>
    </rPh>
    <rPh sb="3" eb="6">
      <t>コウセイイン</t>
    </rPh>
    <rPh sb="6" eb="7">
      <t>メイ</t>
    </rPh>
    <phoneticPr fontId="2"/>
  </si>
  <si>
    <t>H○.3.○</t>
    <phoneticPr fontId="2"/>
  </si>
  <si>
    <t>～</t>
    <phoneticPr fontId="2"/>
  </si>
  <si>
    <t>H○.○.○</t>
    <phoneticPr fontId="2"/>
  </si>
  <si>
    <t>当該事業年度の実施期間：</t>
    <rPh sb="0" eb="2">
      <t>トウガイ</t>
    </rPh>
    <rPh sb="2" eb="4">
      <t>ジギョウ</t>
    </rPh>
    <rPh sb="4" eb="6">
      <t>ネンド</t>
    </rPh>
    <rPh sb="7" eb="9">
      <t>ジッシ</t>
    </rPh>
    <rPh sb="9" eb="11">
      <t>キカン</t>
    </rPh>
    <phoneticPr fontId="2"/>
  </si>
  <si>
    <t>○○○○○○○○○</t>
    <phoneticPr fontId="2"/>
  </si>
  <si>
    <t>コンソーシアム名：　</t>
    <rPh sb="7" eb="8">
      <t>メイ</t>
    </rPh>
    <phoneticPr fontId="2"/>
  </si>
  <si>
    <t>○○○○○○○○○○○○○○○○○○</t>
    <phoneticPr fontId="2"/>
  </si>
  <si>
    <t>試験研究計画名：</t>
    <phoneticPr fontId="2"/>
  </si>
  <si>
    <t>平成○○年度　委託費集計表</t>
    <rPh sb="0" eb="2">
      <t>ヘイセイ</t>
    </rPh>
    <rPh sb="4" eb="6">
      <t>ネンド</t>
    </rPh>
    <rPh sb="7" eb="10">
      <t>イタクヒ</t>
    </rPh>
    <rPh sb="10" eb="13">
      <t>シュウケイヒョウ</t>
    </rPh>
    <phoneticPr fontId="2"/>
  </si>
  <si>
    <t>A</t>
    <phoneticPr fontId="2"/>
  </si>
  <si>
    <t>委託費総額（A)</t>
    <rPh sb="0" eb="2">
      <t>イタク</t>
    </rPh>
    <rPh sb="2" eb="3">
      <t>ヒ</t>
    </rPh>
    <rPh sb="3" eb="5">
      <t>ソウガク</t>
    </rPh>
    <phoneticPr fontId="2"/>
  </si>
  <si>
    <t>自己資金
マッチング条件成立下限額（C)</t>
    <rPh sb="0" eb="2">
      <t>ジコ</t>
    </rPh>
    <rPh sb="2" eb="4">
      <t>シキン</t>
    </rPh>
    <rPh sb="10" eb="12">
      <t>ジョウケン</t>
    </rPh>
    <rPh sb="12" eb="14">
      <t>セイリツ</t>
    </rPh>
    <rPh sb="14" eb="16">
      <t>カゲン</t>
    </rPh>
    <rPh sb="16" eb="17">
      <t>ガク</t>
    </rPh>
    <phoneticPr fontId="2"/>
  </si>
  <si>
    <t>自己資金合計（B）</t>
    <rPh sb="0" eb="2">
      <t>ジコ</t>
    </rPh>
    <rPh sb="2" eb="4">
      <t>シキン</t>
    </rPh>
    <rPh sb="4" eb="6">
      <t>ゴウケイ</t>
    </rPh>
    <phoneticPr fontId="2"/>
  </si>
  <si>
    <t>試験研究費計</t>
    <rPh sb="0" eb="2">
      <t>シケン</t>
    </rPh>
    <rPh sb="2" eb="5">
      <t>ケンキュウヒ</t>
    </rPh>
    <rPh sb="5" eb="6">
      <t>ケイ</t>
    </rPh>
    <phoneticPr fontId="2"/>
  </si>
  <si>
    <t>平成○○年度　自己資金集計表</t>
    <rPh sb="0" eb="2">
      <t>ヘイセイ</t>
    </rPh>
    <rPh sb="4" eb="6">
      <t>ネンド</t>
    </rPh>
    <rPh sb="7" eb="9">
      <t>ジコ</t>
    </rPh>
    <rPh sb="9" eb="11">
      <t>シキン</t>
    </rPh>
    <rPh sb="11" eb="13">
      <t>シュウケイ</t>
    </rPh>
    <rPh sb="13" eb="14">
      <t>ヒョウ</t>
    </rPh>
    <phoneticPr fontId="2"/>
  </si>
  <si>
    <t>B</t>
    <phoneticPr fontId="2"/>
  </si>
  <si>
    <t>自己資金　過不足</t>
    <rPh sb="0" eb="2">
      <t>ジコ</t>
    </rPh>
    <rPh sb="2" eb="4">
      <t>シキン</t>
    </rPh>
    <rPh sb="5" eb="8">
      <t>カフソク</t>
    </rPh>
    <phoneticPr fontId="2"/>
  </si>
  <si>
    <t>平成〇年〇月〇日</t>
    <phoneticPr fontId="2"/>
  </si>
  <si>
    <t>研究開発費（A)</t>
    <rPh sb="0" eb="2">
      <t>ケンキュウ</t>
    </rPh>
    <rPh sb="2" eb="5">
      <t>カイハツヒ</t>
    </rPh>
    <phoneticPr fontId="2"/>
  </si>
  <si>
    <t>％</t>
  </si>
  <si>
    <t>委託費</t>
    <rPh sb="0" eb="2">
      <t>イタク</t>
    </rPh>
    <rPh sb="2" eb="3">
      <t>ヒ</t>
    </rPh>
    <phoneticPr fontId="2"/>
  </si>
  <si>
    <t>自己資金</t>
    <rPh sb="0" eb="2">
      <t>ジコ</t>
    </rPh>
    <rPh sb="2" eb="4">
      <t>シキン</t>
    </rPh>
    <phoneticPr fontId="2"/>
  </si>
  <si>
    <t>「知」の集積と活用の場による研究開発モデル事業</t>
    <rPh sb="1" eb="2">
      <t>チ</t>
    </rPh>
    <rPh sb="4" eb="6">
      <t>シュウセキ</t>
    </rPh>
    <rPh sb="7" eb="9">
      <t>カツヨウ</t>
    </rPh>
    <rPh sb="10" eb="11">
      <t>バ</t>
    </rPh>
    <rPh sb="14" eb="16">
      <t>ケンキュウ</t>
    </rPh>
    <rPh sb="16" eb="18">
      <t>カイハツ</t>
    </rPh>
    <rPh sb="21" eb="23">
      <t>ジギョウ</t>
    </rPh>
    <phoneticPr fontId="2"/>
  </si>
  <si>
    <t>自己資金
マッチングファンド条件
成立下限額</t>
    <rPh sb="0" eb="2">
      <t>ジコ</t>
    </rPh>
    <rPh sb="2" eb="4">
      <t>シキン</t>
    </rPh>
    <rPh sb="14" eb="16">
      <t>ジョウケン</t>
    </rPh>
    <rPh sb="17" eb="19">
      <t>セイリツ</t>
    </rPh>
    <rPh sb="19" eb="21">
      <t>カゲン</t>
    </rPh>
    <rPh sb="21" eb="22">
      <t>ガク</t>
    </rPh>
    <phoneticPr fontId="2"/>
  </si>
  <si>
    <t>１　支出状況</t>
    <rPh sb="2" eb="4">
      <t>シシュツ</t>
    </rPh>
    <rPh sb="4" eb="6">
      <t>ジョウキョウ</t>
    </rPh>
    <phoneticPr fontId="2"/>
  </si>
  <si>
    <t>２　マッチングファンド条件成立状況</t>
    <rPh sb="11" eb="13">
      <t>ジョウケン</t>
    </rPh>
    <rPh sb="13" eb="15">
      <t>セイリツ</t>
    </rPh>
    <rPh sb="15" eb="17">
      <t>ジョウキョウ</t>
    </rPh>
    <phoneticPr fontId="2"/>
  </si>
  <si>
    <t>生物系特定産業技術研究支援センター所長　殿</t>
    <rPh sb="17" eb="19">
      <t>ショチョウ</t>
    </rPh>
    <rPh sb="20" eb="21">
      <t>ドノ</t>
    </rPh>
    <phoneticPr fontId="2"/>
  </si>
  <si>
    <t>金　　　額（円）</t>
    <rPh sb="0" eb="1">
      <t>キン</t>
    </rPh>
    <rPh sb="4" eb="5">
      <t>ガク</t>
    </rPh>
    <rPh sb="6" eb="7">
      <t>エン</t>
    </rPh>
    <phoneticPr fontId="2"/>
  </si>
  <si>
    <t>項　　　　目</t>
    <rPh sb="0" eb="1">
      <t>コウ</t>
    </rPh>
    <rPh sb="5" eb="6">
      <t>メ</t>
    </rPh>
    <phoneticPr fontId="2"/>
  </si>
  <si>
    <t>（コンソーシアム名）</t>
    <phoneticPr fontId="2"/>
  </si>
  <si>
    <t>　標記の件について、現時点の研究開発費（委託費及び自己資金）の支出状況につきまして、下記のとおり、ご報告いたします。</t>
    <rPh sb="1" eb="3">
      <t>ヒョウキ</t>
    </rPh>
    <rPh sb="4" eb="5">
      <t>ケン</t>
    </rPh>
    <rPh sb="10" eb="13">
      <t>ゲンジテン</t>
    </rPh>
    <rPh sb="14" eb="16">
      <t>ケンキュウ</t>
    </rPh>
    <rPh sb="16" eb="19">
      <t>カイハツヒ</t>
    </rPh>
    <rPh sb="20" eb="23">
      <t>イタクヒ</t>
    </rPh>
    <rPh sb="23" eb="24">
      <t>オヨ</t>
    </rPh>
    <rPh sb="25" eb="27">
      <t>ジコ</t>
    </rPh>
    <rPh sb="27" eb="29">
      <t>シキン</t>
    </rPh>
    <rPh sb="31" eb="33">
      <t>シシュツ</t>
    </rPh>
    <rPh sb="33" eb="35">
      <t>ジョウキョウ</t>
    </rPh>
    <rPh sb="42" eb="44">
      <t>カキ</t>
    </rPh>
    <rPh sb="50" eb="52">
      <t>ホウコク</t>
    </rPh>
    <phoneticPr fontId="2"/>
  </si>
  <si>
    <t>支出済額</t>
    <phoneticPr fontId="2"/>
  </si>
  <si>
    <t>合計</t>
    <phoneticPr fontId="2"/>
  </si>
  <si>
    <t>前年度からの
繰越額</t>
    <phoneticPr fontId="2"/>
  </si>
  <si>
    <t>支出済額（B)</t>
    <rPh sb="0" eb="2">
      <t>シシュツ</t>
    </rPh>
    <rPh sb="2" eb="3">
      <t>ズ</t>
    </rPh>
    <rPh sb="3" eb="4">
      <t>ガク</t>
    </rPh>
    <phoneticPr fontId="2"/>
  </si>
  <si>
    <t>印</t>
    <rPh sb="0" eb="1">
      <t>イン</t>
    </rPh>
    <phoneticPr fontId="2"/>
  </si>
  <si>
    <t>（知の集積用）</t>
    <rPh sb="1" eb="2">
      <t>チ</t>
    </rPh>
    <rPh sb="3" eb="5">
      <t>シュウセキ</t>
    </rPh>
    <rPh sb="5" eb="6">
      <t>ヨウ</t>
    </rPh>
    <phoneticPr fontId="2"/>
  </si>
  <si>
    <t>（様式Ⅴ－０１）</t>
    <rPh sb="1" eb="3">
      <t>ヨウシキ</t>
    </rPh>
    <phoneticPr fontId="2"/>
  </si>
  <si>
    <t>（様式Ⅴ－０１）添付資料１</t>
    <rPh sb="8" eb="10">
      <t>テンプ</t>
    </rPh>
    <rPh sb="10" eb="12">
      <t>シリョウ</t>
    </rPh>
    <phoneticPr fontId="2"/>
  </si>
  <si>
    <t>（様式Ⅴ－０１）添付資料２</t>
    <rPh sb="8" eb="10">
      <t>テンプ</t>
    </rPh>
    <rPh sb="10" eb="12">
      <t>シリョウ</t>
    </rPh>
    <phoneticPr fontId="2"/>
  </si>
  <si>
    <t>間接的経費計</t>
    <rPh sb="0" eb="2">
      <t>カンセツ</t>
    </rPh>
    <rPh sb="2" eb="3">
      <t>テキ</t>
    </rPh>
    <rPh sb="3" eb="5">
      <t>ケイヒ</t>
    </rPh>
    <rPh sb="5" eb="6">
      <t>ケイ</t>
    </rPh>
    <phoneticPr fontId="2"/>
  </si>
  <si>
    <t>農研機構支出分</t>
    <rPh sb="0" eb="2">
      <t>ノウケン</t>
    </rPh>
    <rPh sb="2" eb="4">
      <t>キコウ</t>
    </rPh>
    <rPh sb="4" eb="6">
      <t>シシュツ</t>
    </rPh>
    <rPh sb="6" eb="7">
      <t>ブン</t>
    </rPh>
    <phoneticPr fontId="2"/>
  </si>
  <si>
    <t>Ｃ</t>
    <phoneticPr fontId="2"/>
  </si>
  <si>
    <t>Ｄ＝（A＋Ｂ）／２</t>
    <phoneticPr fontId="2"/>
  </si>
  <si>
    <t>Ｅ＝Ｃ－Ｄ</t>
    <phoneticPr fontId="2"/>
  </si>
  <si>
    <t>（A+E）ｘ１／２</t>
    <phoneticPr fontId="2"/>
  </si>
  <si>
    <t>自己資金 前年度からの繰越額（D)</t>
    <phoneticPr fontId="2"/>
  </si>
  <si>
    <t>D</t>
    <phoneticPr fontId="2"/>
  </si>
  <si>
    <t>農研機構経費総額（E）</t>
    <rPh sb="0" eb="1">
      <t>ノウ</t>
    </rPh>
    <rPh sb="1" eb="2">
      <t>ケン</t>
    </rPh>
    <rPh sb="2" eb="4">
      <t>キコウ</t>
    </rPh>
    <rPh sb="4" eb="6">
      <t>ケイヒ</t>
    </rPh>
    <rPh sb="6" eb="8">
      <t>ソウガク</t>
    </rPh>
    <phoneticPr fontId="2"/>
  </si>
  <si>
    <t>E</t>
    <phoneticPr fontId="2"/>
  </si>
  <si>
    <t>差額（E)</t>
    <rPh sb="0" eb="2">
      <t>サガク</t>
    </rPh>
    <phoneticPr fontId="2"/>
  </si>
  <si>
    <t>E=B+D-C</t>
    <phoneticPr fontId="2"/>
  </si>
  <si>
    <t>※添付資料を併せて提出してください。</t>
    <rPh sb="1" eb="3">
      <t>テンプ</t>
    </rPh>
    <rPh sb="3" eb="5">
      <t>シリョウ</t>
    </rPh>
    <rPh sb="6" eb="7">
      <t>アワ</t>
    </rPh>
    <rPh sb="9" eb="11">
      <t>テイシュツ</t>
    </rPh>
    <phoneticPr fontId="2"/>
  </si>
  <si>
    <t>※２８補正予算で採択された課題については、「２　マッチングファンド条件成立状況」は記載不要です。</t>
    <rPh sb="3" eb="5">
      <t>ホセイ</t>
    </rPh>
    <rPh sb="5" eb="7">
      <t>ヨサン</t>
    </rPh>
    <rPh sb="8" eb="10">
      <t>サイタク</t>
    </rPh>
    <rPh sb="13" eb="15">
      <t>カダイ</t>
    </rPh>
    <rPh sb="41" eb="43">
      <t>キサイ</t>
    </rPh>
    <rPh sb="43" eb="45">
      <t>フヨウ</t>
    </rPh>
    <phoneticPr fontId="2"/>
  </si>
  <si>
    <t>平成○年度　支出状況報告書</t>
    <rPh sb="0" eb="2">
      <t>ヘイセイ</t>
    </rPh>
    <rPh sb="3" eb="5">
      <t>ネンド</t>
    </rPh>
    <rPh sb="6" eb="8">
      <t>シシュツ</t>
    </rPh>
    <rPh sb="8" eb="10">
      <t>ジョウキョウ</t>
    </rPh>
    <rPh sb="10" eb="12">
      <t>ホウコク</t>
    </rPh>
    <rPh sb="12" eb="1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</si>
</sst>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.0&quot; &quot;"/>
    <numFmt numFmtId="178" formatCode="[$-411]ge\.m\.d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1" fillId="2" borderId="0" applyNumberFormat="0" applyBorder="0" applyAlignment="0" applyProtection="0">
      <alignment vertical="center"/>
    </xf>
  </cellStyleXfs>
  <cellXfs count="14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8" fontId="1" fillId="3" borderId="8" xfId="1" applyFill="1" applyBorder="1" applyAlignment="1">
      <alignment vertical="center"/>
    </xf>
    <xf numFmtId="38" fontId="1" fillId="3" borderId="12" xfId="1" applyFill="1" applyBorder="1" applyAlignment="1">
      <alignment vertical="center"/>
    </xf>
    <xf numFmtId="38" fontId="0" fillId="3" borderId="13" xfId="1" applyFont="1" applyFill="1" applyBorder="1" applyAlignment="1">
      <alignment vertical="center" wrapText="1"/>
    </xf>
    <xf numFmtId="38" fontId="0" fillId="3" borderId="1" xfId="1" applyFont="1" applyFill="1" applyBorder="1" applyAlignment="1">
      <alignment vertical="center" wrapText="1"/>
    </xf>
    <xf numFmtId="0" fontId="0" fillId="3" borderId="1" xfId="2" applyFont="1" applyFill="1" applyBorder="1" applyAlignment="1">
      <alignment vertical="center" wrapText="1"/>
    </xf>
    <xf numFmtId="0" fontId="0" fillId="0" borderId="0" xfId="0" applyFill="1"/>
    <xf numFmtId="38" fontId="1" fillId="0" borderId="1" xfId="1" applyFill="1" applyBorder="1" applyAlignment="1">
      <alignment vertical="center"/>
    </xf>
    <xf numFmtId="38" fontId="1" fillId="0" borderId="1" xfId="1" applyFill="1" applyBorder="1" applyAlignment="1">
      <alignment horizontal="right" vertical="center"/>
    </xf>
    <xf numFmtId="38" fontId="1" fillId="0" borderId="1" xfId="1" applyFill="1" applyBorder="1" applyAlignment="1">
      <alignment vertical="center" wrapText="1"/>
    </xf>
    <xf numFmtId="38" fontId="1" fillId="0" borderId="1" xfId="1" applyFont="1" applyFill="1" applyBorder="1" applyAlignment="1">
      <alignment vertical="center" shrinkToFit="1"/>
    </xf>
    <xf numFmtId="38" fontId="1" fillId="0" borderId="1" xfId="1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1" xfId="2" applyFill="1" applyBorder="1" applyAlignment="1">
      <alignment vertical="center" wrapText="1"/>
    </xf>
    <xf numFmtId="0" fontId="1" fillId="0" borderId="1" xfId="2" applyFont="1" applyFill="1" applyBorder="1" applyAlignment="1">
      <alignment horizontal="left" vertical="center" wrapText="1"/>
    </xf>
    <xf numFmtId="38" fontId="1" fillId="4" borderId="1" xfId="1" applyFont="1" applyFill="1" applyBorder="1" applyAlignment="1">
      <alignment vertical="center" wrapText="1"/>
    </xf>
    <xf numFmtId="0" fontId="0" fillId="4" borderId="1" xfId="2" applyFont="1" applyFill="1" applyBorder="1" applyAlignment="1">
      <alignment horizontal="left" vertical="center" wrapText="1"/>
    </xf>
    <xf numFmtId="0" fontId="0" fillId="0" borderId="1" xfId="2" applyFont="1" applyFill="1" applyBorder="1" applyAlignment="1">
      <alignment horizontal="left" vertical="center" wrapText="1" indent="2"/>
    </xf>
    <xf numFmtId="38" fontId="1" fillId="5" borderId="1" xfId="1" applyFont="1" applyFill="1" applyBorder="1" applyAlignment="1">
      <alignment vertical="center" wrapText="1"/>
    </xf>
    <xf numFmtId="0" fontId="1" fillId="5" borderId="1" xfId="2" applyFont="1" applyFill="1" applyBorder="1" applyAlignment="1">
      <alignment horizontal="left" vertical="center" wrapText="1" indent="1"/>
    </xf>
    <xf numFmtId="0" fontId="0" fillId="4" borderId="1" xfId="2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center"/>
    </xf>
    <xf numFmtId="38" fontId="1" fillId="0" borderId="3" xfId="1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38" fontId="1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0" fontId="1" fillId="0" borderId="0" xfId="2" applyFont="1">
      <alignment vertical="center"/>
    </xf>
    <xf numFmtId="0" fontId="1" fillId="0" borderId="0" xfId="2">
      <alignment vertical="center"/>
    </xf>
    <xf numFmtId="38" fontId="10" fillId="0" borderId="0" xfId="1" applyFont="1" applyAlignment="1">
      <alignment vertical="center"/>
    </xf>
    <xf numFmtId="0" fontId="0" fillId="0" borderId="0" xfId="2" applyFont="1">
      <alignment vertical="center"/>
    </xf>
    <xf numFmtId="0" fontId="1" fillId="6" borderId="8" xfId="0" applyFont="1" applyFill="1" applyBorder="1" applyAlignment="1">
      <alignment vertical="center"/>
    </xf>
    <xf numFmtId="38" fontId="12" fillId="6" borderId="14" xfId="3" applyNumberFormat="1" applyFont="1" applyFill="1" applyBorder="1">
      <alignment vertical="center"/>
    </xf>
    <xf numFmtId="0" fontId="12" fillId="6" borderId="1" xfId="3" applyFont="1" applyFill="1" applyBorder="1">
      <alignment vertical="center"/>
    </xf>
    <xf numFmtId="3" fontId="12" fillId="6" borderId="16" xfId="3" applyNumberFormat="1" applyFont="1" applyFill="1" applyBorder="1">
      <alignment vertical="center"/>
    </xf>
    <xf numFmtId="38" fontId="12" fillId="6" borderId="17" xfId="3" applyNumberFormat="1" applyFont="1" applyFill="1" applyBorder="1">
      <alignment vertical="center"/>
    </xf>
    <xf numFmtId="0" fontId="12" fillId="6" borderId="1" xfId="3" applyFont="1" applyFill="1" applyBorder="1" applyAlignment="1">
      <alignment vertical="center" wrapText="1" shrinkToFit="1"/>
    </xf>
    <xf numFmtId="0" fontId="0" fillId="3" borderId="0" xfId="0" applyFill="1"/>
    <xf numFmtId="0" fontId="1" fillId="3" borderId="8" xfId="2" applyFill="1" applyBorder="1">
      <alignment vertical="center"/>
    </xf>
    <xf numFmtId="38" fontId="1" fillId="3" borderId="12" xfId="2" applyNumberFormat="1" applyFill="1" applyBorder="1">
      <alignment vertical="center"/>
    </xf>
    <xf numFmtId="38" fontId="1" fillId="3" borderId="13" xfId="1" applyFont="1" applyFill="1" applyBorder="1" applyAlignment="1">
      <alignment vertical="center" wrapText="1"/>
    </xf>
    <xf numFmtId="38" fontId="1" fillId="3" borderId="1" xfId="1" applyFont="1" applyFill="1" applyBorder="1" applyAlignment="1">
      <alignment vertical="center" wrapText="1"/>
    </xf>
    <xf numFmtId="0" fontId="0" fillId="5" borderId="1" xfId="2" applyFont="1" applyFill="1" applyBorder="1" applyAlignment="1">
      <alignment horizontal="left" vertical="center" wrapText="1"/>
    </xf>
    <xf numFmtId="0" fontId="1" fillId="0" borderId="1" xfId="2" applyFill="1" applyBorder="1">
      <alignment vertical="center"/>
    </xf>
    <xf numFmtId="178" fontId="1" fillId="0" borderId="1" xfId="2" applyNumberFormat="1" applyFill="1" applyBorder="1" applyAlignment="1">
      <alignment horizontal="right" vertical="center"/>
    </xf>
    <xf numFmtId="0" fontId="0" fillId="0" borderId="1" xfId="2" applyFont="1" applyFill="1" applyBorder="1" applyAlignment="1">
      <alignment horizontal="left" vertical="center" wrapText="1" indent="1"/>
    </xf>
    <xf numFmtId="0" fontId="1" fillId="5" borderId="1" xfId="2" applyFont="1" applyFill="1" applyBorder="1" applyAlignment="1">
      <alignment horizontal="left" vertical="center" wrapText="1"/>
    </xf>
    <xf numFmtId="0" fontId="0" fillId="0" borderId="3" xfId="2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76" fontId="6" fillId="0" borderId="4" xfId="1" applyNumberFormat="1" applyFont="1" applyBorder="1" applyAlignment="1">
      <alignment vertical="center"/>
    </xf>
    <xf numFmtId="177" fontId="6" fillId="0" borderId="4" xfId="1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left" vertical="center" indent="1" shrinkToFit="1"/>
    </xf>
    <xf numFmtId="0" fontId="3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0" fillId="0" borderId="1" xfId="2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38" fontId="1" fillId="0" borderId="2" xfId="1" applyFont="1" applyFill="1" applyBorder="1" applyAlignment="1">
      <alignment horizontal="center" vertical="center"/>
    </xf>
    <xf numFmtId="38" fontId="1" fillId="4" borderId="13" xfId="1" applyFont="1" applyFill="1" applyBorder="1" applyAlignment="1">
      <alignment vertical="center" wrapText="1"/>
    </xf>
    <xf numFmtId="38" fontId="1" fillId="5" borderId="13" xfId="1" applyFont="1" applyFill="1" applyBorder="1" applyAlignment="1">
      <alignment vertical="center" wrapText="1"/>
    </xf>
    <xf numFmtId="38" fontId="1" fillId="0" borderId="13" xfId="1" applyFont="1" applyFill="1" applyBorder="1" applyAlignment="1">
      <alignment vertical="center" wrapText="1"/>
    </xf>
    <xf numFmtId="38" fontId="1" fillId="0" borderId="13" xfId="1" applyFill="1" applyBorder="1" applyAlignment="1">
      <alignment vertical="center"/>
    </xf>
    <xf numFmtId="0" fontId="1" fillId="0" borderId="10" xfId="2" applyFont="1" applyFill="1" applyBorder="1" applyAlignment="1">
      <alignment horizontal="center" vertical="center" shrinkToFit="1"/>
    </xf>
    <xf numFmtId="38" fontId="1" fillId="4" borderId="8" xfId="1" applyFill="1" applyBorder="1" applyAlignment="1">
      <alignment vertical="center"/>
    </xf>
    <xf numFmtId="38" fontId="1" fillId="5" borderId="8" xfId="1" applyFill="1" applyBorder="1" applyAlignment="1">
      <alignment vertical="center"/>
    </xf>
    <xf numFmtId="38" fontId="1" fillId="0" borderId="8" xfId="1" applyFill="1" applyBorder="1" applyAlignment="1">
      <alignment vertical="center"/>
    </xf>
    <xf numFmtId="0" fontId="1" fillId="0" borderId="18" xfId="2" applyFont="1" applyFill="1" applyBorder="1" applyAlignment="1">
      <alignment horizontal="center" vertical="center" shrinkToFit="1"/>
    </xf>
    <xf numFmtId="38" fontId="1" fillId="4" borderId="16" xfId="1" applyFill="1" applyBorder="1" applyAlignment="1">
      <alignment vertical="center"/>
    </xf>
    <xf numFmtId="38" fontId="1" fillId="5" borderId="16" xfId="1" applyFill="1" applyBorder="1" applyAlignment="1">
      <alignment vertical="center"/>
    </xf>
    <xf numFmtId="38" fontId="1" fillId="0" borderId="16" xfId="1" applyFill="1" applyBorder="1" applyAlignment="1">
      <alignment vertical="center"/>
    </xf>
    <xf numFmtId="38" fontId="1" fillId="0" borderId="19" xfId="1" applyFill="1" applyBorder="1" applyAlignment="1">
      <alignment vertical="center"/>
    </xf>
    <xf numFmtId="0" fontId="1" fillId="0" borderId="13" xfId="2" applyFill="1" applyBorder="1">
      <alignment vertical="center"/>
    </xf>
    <xf numFmtId="0" fontId="1" fillId="0" borderId="10" xfId="2" applyFont="1" applyFill="1" applyBorder="1" applyAlignment="1">
      <alignment vertical="center" shrinkToFit="1"/>
    </xf>
    <xf numFmtId="0" fontId="1" fillId="5" borderId="8" xfId="2" applyFill="1" applyBorder="1">
      <alignment vertical="center"/>
    </xf>
    <xf numFmtId="0" fontId="1" fillId="0" borderId="8" xfId="2" applyFill="1" applyBorder="1">
      <alignment vertical="center"/>
    </xf>
    <xf numFmtId="0" fontId="1" fillId="0" borderId="20" xfId="2" applyFont="1" applyFill="1" applyBorder="1" applyAlignment="1">
      <alignment horizontal="center" vertical="center" shrinkToFit="1"/>
    </xf>
    <xf numFmtId="38" fontId="1" fillId="5" borderId="16" xfId="2" applyNumberFormat="1" applyFill="1" applyBorder="1">
      <alignment vertical="center"/>
    </xf>
    <xf numFmtId="38" fontId="1" fillId="0" borderId="16" xfId="2" applyNumberFormat="1" applyFill="1" applyBorder="1">
      <alignment vertical="center"/>
    </xf>
    <xf numFmtId="38" fontId="1" fillId="5" borderId="19" xfId="2" applyNumberFormat="1" applyFill="1" applyBorder="1">
      <alignment vertical="center"/>
    </xf>
    <xf numFmtId="3" fontId="12" fillId="6" borderId="19" xfId="3" applyNumberFormat="1" applyFont="1" applyFill="1" applyBorder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3" fontId="7" fillId="0" borderId="13" xfId="1" applyNumberFormat="1" applyFont="1" applyBorder="1" applyAlignment="1">
      <alignment horizontal="right" vertical="center" shrinkToFit="1"/>
    </xf>
    <xf numFmtId="3" fontId="7" fillId="0" borderId="8" xfId="1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3" fontId="7" fillId="0" borderId="1" xfId="0" applyNumberFormat="1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3" fontId="7" fillId="0" borderId="13" xfId="0" applyNumberFormat="1" applyFont="1" applyBorder="1" applyAlignment="1">
      <alignment horizontal="right" vertical="center" shrinkToFit="1"/>
    </xf>
    <xf numFmtId="3" fontId="7" fillId="0" borderId="8" xfId="0" applyNumberFormat="1" applyFont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3" fontId="7" fillId="0" borderId="3" xfId="0" applyNumberFormat="1" applyFont="1" applyBorder="1" applyAlignment="1">
      <alignment horizontal="left" vertical="center" indent="1" shrinkToFit="1"/>
    </xf>
    <xf numFmtId="3" fontId="7" fillId="0" borderId="6" xfId="0" applyNumberFormat="1" applyFont="1" applyBorder="1" applyAlignment="1">
      <alignment horizontal="left" vertical="center" indent="1" shrinkToFit="1"/>
    </xf>
    <xf numFmtId="3" fontId="7" fillId="0" borderId="2" xfId="0" applyNumberFormat="1" applyFont="1" applyBorder="1" applyAlignment="1">
      <alignment horizontal="right" vertical="center" shrinkToFit="1"/>
    </xf>
    <xf numFmtId="3" fontId="7" fillId="0" borderId="10" xfId="0" applyNumberFormat="1" applyFont="1" applyBorder="1" applyAlignment="1">
      <alignment horizontal="right" vertical="center" shrinkToFit="1"/>
    </xf>
    <xf numFmtId="3" fontId="7" fillId="0" borderId="7" xfId="0" applyNumberFormat="1" applyFont="1" applyBorder="1" applyAlignment="1">
      <alignment horizontal="right" vertical="center" shrinkToFit="1"/>
    </xf>
    <xf numFmtId="3" fontId="7" fillId="0" borderId="11" xfId="0" applyNumberFormat="1" applyFont="1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38" fontId="0" fillId="0" borderId="0" xfId="1" applyFont="1" applyAlignment="1">
      <alignment horizontal="left" vertical="center"/>
    </xf>
    <xf numFmtId="38" fontId="1" fillId="0" borderId="0" xfId="1" applyFont="1" applyAlignment="1">
      <alignment horizontal="left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</cellXfs>
  <cellStyles count="4">
    <cellStyle name="悪い 2" xfId="3"/>
    <cellStyle name="桁区切り" xfId="1" builtinId="6"/>
    <cellStyle name="標準" xfId="0" builtinId="0"/>
    <cellStyle name="標準_【畜草研】Ｈ１８えさプロ収支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82"/>
  <sheetViews>
    <sheetView tabSelected="1" view="pageBreakPreview" zoomScaleNormal="100" zoomScaleSheetLayoutView="100" workbookViewId="0">
      <selection activeCell="B2" sqref="B2:I2"/>
    </sheetView>
  </sheetViews>
  <sheetFormatPr defaultColWidth="9" defaultRowHeight="15" customHeight="1"/>
  <cols>
    <col min="1" max="1" width="0.875" style="1" customWidth="1"/>
    <col min="2" max="9" width="10.5" style="1" customWidth="1"/>
    <col min="10" max="16384" width="9" style="1"/>
  </cols>
  <sheetData>
    <row r="1" spans="2:9" ht="15.95" customHeight="1">
      <c r="B1" s="1" t="s">
        <v>72</v>
      </c>
      <c r="I1" s="2" t="s">
        <v>71</v>
      </c>
    </row>
    <row r="2" spans="2:9" ht="15.95" customHeight="1">
      <c r="B2" s="105" t="s">
        <v>89</v>
      </c>
      <c r="C2" s="105"/>
      <c r="D2" s="105"/>
      <c r="E2" s="105"/>
      <c r="F2" s="105"/>
      <c r="G2" s="105"/>
      <c r="H2" s="105"/>
      <c r="I2" s="105"/>
    </row>
    <row r="3" spans="2:9" ht="15.95" customHeight="1"/>
    <row r="4" spans="2:9" ht="15.95" customHeight="1">
      <c r="I4" s="2" t="s">
        <v>52</v>
      </c>
    </row>
    <row r="5" spans="2:9" ht="15.95" customHeight="1"/>
    <row r="6" spans="2:9" ht="15.95" customHeight="1">
      <c r="B6" s="1" t="s">
        <v>3</v>
      </c>
    </row>
    <row r="7" spans="2:9" ht="15.95" customHeight="1">
      <c r="B7" s="1" t="s">
        <v>61</v>
      </c>
    </row>
    <row r="8" spans="2:9" ht="15.95" customHeight="1"/>
    <row r="9" spans="2:9" ht="15.95" customHeight="1"/>
    <row r="10" spans="2:9" ht="15.95" customHeight="1">
      <c r="E10" s="120" t="s">
        <v>6</v>
      </c>
      <c r="F10" s="120"/>
    </row>
    <row r="11" spans="2:9" ht="15.95" customHeight="1">
      <c r="E11" s="120" t="s">
        <v>64</v>
      </c>
      <c r="F11" s="120"/>
    </row>
    <row r="12" spans="2:9" ht="15.95" customHeight="1">
      <c r="E12" s="120" t="s">
        <v>5</v>
      </c>
      <c r="F12" s="120"/>
    </row>
    <row r="13" spans="2:9" ht="15.95" customHeight="1">
      <c r="E13" s="120" t="s">
        <v>4</v>
      </c>
      <c r="F13" s="120"/>
      <c r="H13" s="1" t="s">
        <v>70</v>
      </c>
    </row>
    <row r="14" spans="2:9" ht="15.95" customHeight="1"/>
    <row r="15" spans="2:9" ht="15.95" customHeight="1"/>
    <row r="16" spans="2:9" ht="28.15" customHeight="1">
      <c r="B16" s="121" t="s">
        <v>65</v>
      </c>
      <c r="C16" s="121"/>
      <c r="D16" s="121"/>
      <c r="E16" s="121"/>
      <c r="F16" s="121"/>
      <c r="G16" s="121"/>
      <c r="H16" s="121"/>
      <c r="I16" s="121"/>
    </row>
    <row r="17" spans="2:9" ht="15.95" customHeight="1">
      <c r="B17" s="13"/>
      <c r="C17" s="13"/>
      <c r="D17" s="13"/>
      <c r="E17" s="13"/>
      <c r="F17" s="13"/>
      <c r="G17" s="13"/>
      <c r="H17" s="13"/>
      <c r="I17" s="13"/>
    </row>
    <row r="18" spans="2:9" ht="15.95" customHeight="1">
      <c r="B18" s="1" t="s">
        <v>59</v>
      </c>
    </row>
    <row r="19" spans="2:9" ht="21.75" customHeight="1">
      <c r="B19" s="110" t="s">
        <v>0</v>
      </c>
      <c r="C19" s="110" t="s">
        <v>53</v>
      </c>
      <c r="D19" s="9" t="s">
        <v>69</v>
      </c>
      <c r="E19" s="11"/>
      <c r="F19" s="116" t="s">
        <v>8</v>
      </c>
      <c r="G19" s="118" t="s">
        <v>10</v>
      </c>
      <c r="H19" s="110" t="s">
        <v>1</v>
      </c>
    </row>
    <row r="20" spans="2:9" ht="42" customHeight="1">
      <c r="B20" s="111"/>
      <c r="C20" s="115"/>
      <c r="D20" s="10" t="s">
        <v>9</v>
      </c>
      <c r="E20" s="3" t="s">
        <v>7</v>
      </c>
      <c r="F20" s="117"/>
      <c r="G20" s="119"/>
      <c r="H20" s="111"/>
    </row>
    <row r="21" spans="2:9" ht="15.95" customHeight="1">
      <c r="B21" s="112" t="s">
        <v>57</v>
      </c>
      <c r="C21" s="62" t="s">
        <v>2</v>
      </c>
      <c r="D21" s="63" t="s">
        <v>2</v>
      </c>
      <c r="E21" s="63" t="s">
        <v>54</v>
      </c>
      <c r="F21" s="63" t="s">
        <v>2</v>
      </c>
      <c r="G21" s="63" t="s">
        <v>11</v>
      </c>
      <c r="H21" s="4"/>
    </row>
    <row r="22" spans="2:9" ht="15.95" customHeight="1">
      <c r="B22" s="113"/>
      <c r="C22" s="61" t="s">
        <v>55</v>
      </c>
      <c r="D22" s="5"/>
      <c r="E22" s="5"/>
      <c r="F22" s="5"/>
      <c r="G22" s="5"/>
      <c r="H22" s="6"/>
    </row>
    <row r="23" spans="2:9" ht="15.95" customHeight="1">
      <c r="B23" s="113"/>
      <c r="C23" s="64">
        <v>0</v>
      </c>
      <c r="D23" s="64">
        <v>0</v>
      </c>
      <c r="E23" s="65" t="e">
        <f>D23/C23*100</f>
        <v>#DIV/0!</v>
      </c>
      <c r="F23" s="64">
        <f>+C23-D23</f>
        <v>0</v>
      </c>
      <c r="G23" s="65"/>
      <c r="H23" s="6"/>
    </row>
    <row r="24" spans="2:9" ht="15.95" customHeight="1">
      <c r="B24" s="113"/>
      <c r="C24" s="64" t="s">
        <v>56</v>
      </c>
      <c r="D24" s="64"/>
      <c r="E24" s="65"/>
      <c r="F24" s="64"/>
      <c r="G24" s="65"/>
      <c r="H24" s="6"/>
    </row>
    <row r="25" spans="2:9" ht="15.95" customHeight="1">
      <c r="B25" s="113"/>
      <c r="C25" s="64">
        <v>0</v>
      </c>
      <c r="D25" s="64">
        <v>0</v>
      </c>
      <c r="E25" s="65" t="e">
        <f>D25/C25*100</f>
        <v>#DIV/0!</v>
      </c>
      <c r="F25" s="64">
        <f>+C25-D25</f>
        <v>0</v>
      </c>
      <c r="G25" s="66"/>
      <c r="H25" s="8"/>
    </row>
    <row r="26" spans="2:9" ht="15.95" customHeight="1">
      <c r="B26" s="114"/>
      <c r="C26" s="67"/>
      <c r="D26" s="66"/>
      <c r="E26" s="66"/>
      <c r="F26" s="66"/>
      <c r="G26" s="66"/>
      <c r="H26" s="12"/>
    </row>
    <row r="27" spans="2:9" ht="15.95" customHeight="1">
      <c r="B27" s="109"/>
      <c r="C27" s="109"/>
      <c r="D27" s="109"/>
      <c r="E27" s="109"/>
      <c r="F27" s="109"/>
      <c r="G27" s="109"/>
      <c r="H27" s="109"/>
    </row>
    <row r="28" spans="2:9" ht="15.95" customHeight="1"/>
    <row r="29" spans="2:9" ht="15.95" customHeight="1">
      <c r="B29" s="106" t="s">
        <v>60</v>
      </c>
      <c r="C29" s="106"/>
      <c r="D29" s="106"/>
      <c r="E29" s="106"/>
      <c r="F29" s="60"/>
      <c r="G29" s="60"/>
    </row>
    <row r="30" spans="2:9" ht="15.95" customHeight="1">
      <c r="B30" s="107" t="s">
        <v>63</v>
      </c>
      <c r="C30" s="107"/>
      <c r="D30" s="107"/>
      <c r="E30" s="108" t="s">
        <v>62</v>
      </c>
      <c r="F30" s="108"/>
    </row>
    <row r="31" spans="2:9" ht="15.95" customHeight="1">
      <c r="B31" s="72" t="s">
        <v>55</v>
      </c>
      <c r="C31" s="73" t="s">
        <v>66</v>
      </c>
      <c r="D31" s="68" t="s">
        <v>44</v>
      </c>
      <c r="E31" s="125">
        <f>+D23</f>
        <v>0</v>
      </c>
      <c r="F31" s="126"/>
    </row>
    <row r="32" spans="2:9" ht="13.5">
      <c r="B32" s="74" t="s">
        <v>76</v>
      </c>
      <c r="C32" s="73" t="s">
        <v>66</v>
      </c>
      <c r="D32" s="68" t="s">
        <v>50</v>
      </c>
      <c r="E32" s="125"/>
      <c r="F32" s="137"/>
      <c r="I32" s="7"/>
    </row>
    <row r="33" spans="2:11" ht="25.9" customHeight="1">
      <c r="B33" s="122" t="s">
        <v>56</v>
      </c>
      <c r="C33" s="70" t="s">
        <v>68</v>
      </c>
      <c r="D33" s="68"/>
      <c r="E33" s="125"/>
      <c r="F33" s="126"/>
    </row>
    <row r="34" spans="2:11" ht="15.95" customHeight="1">
      <c r="B34" s="123"/>
      <c r="C34" s="69" t="s">
        <v>66</v>
      </c>
      <c r="D34" s="68"/>
      <c r="E34" s="125">
        <f>+D25</f>
        <v>0</v>
      </c>
      <c r="F34" s="126"/>
    </row>
    <row r="35" spans="2:11" ht="21.6" customHeight="1">
      <c r="B35" s="124"/>
      <c r="C35" s="69" t="s">
        <v>67</v>
      </c>
      <c r="D35" s="68" t="s">
        <v>77</v>
      </c>
      <c r="E35" s="125">
        <f>SUM(E33:F34)</f>
        <v>0</v>
      </c>
      <c r="F35" s="126"/>
    </row>
    <row r="36" spans="2:11" ht="21.6" customHeight="1">
      <c r="B36" s="127" t="s">
        <v>58</v>
      </c>
      <c r="C36" s="128"/>
      <c r="D36" s="131" t="s">
        <v>78</v>
      </c>
      <c r="E36" s="133">
        <f>ROUNDUP((E31+E32)/2,0)</f>
        <v>0</v>
      </c>
      <c r="F36" s="134"/>
    </row>
    <row r="37" spans="2:11" ht="15.95" customHeight="1">
      <c r="B37" s="129"/>
      <c r="C37" s="130"/>
      <c r="D37" s="132"/>
      <c r="E37" s="135"/>
      <c r="F37" s="136"/>
    </row>
    <row r="38" spans="2:11" ht="15.95" customHeight="1">
      <c r="B38" s="101" t="s">
        <v>51</v>
      </c>
      <c r="C38" s="102"/>
      <c r="D38" s="68" t="s">
        <v>79</v>
      </c>
      <c r="E38" s="103">
        <f>+E35-E36</f>
        <v>0</v>
      </c>
      <c r="F38" s="104"/>
    </row>
    <row r="39" spans="2:11" ht="15.95" customHeight="1"/>
    <row r="40" spans="2:11" ht="15.95" customHeight="1">
      <c r="B40" s="99" t="s">
        <v>88</v>
      </c>
      <c r="C40" s="99"/>
      <c r="D40" s="99"/>
      <c r="E40" s="99"/>
      <c r="F40" s="99"/>
      <c r="G40" s="99"/>
      <c r="H40" s="99"/>
      <c r="I40" s="99"/>
      <c r="J40" s="98"/>
      <c r="K40" s="98"/>
    </row>
    <row r="41" spans="2:11" ht="15.95" customHeight="1">
      <c r="B41" s="99" t="s">
        <v>87</v>
      </c>
      <c r="C41" s="100"/>
      <c r="D41" s="100"/>
      <c r="E41" s="100"/>
      <c r="F41" s="100"/>
      <c r="G41" s="100"/>
      <c r="H41" s="100"/>
      <c r="I41" s="100"/>
    </row>
    <row r="42" spans="2:11" ht="15.95" customHeight="1"/>
    <row r="43" spans="2:11" ht="15.95" customHeight="1"/>
    <row r="44" spans="2:11" ht="15.95" customHeight="1"/>
    <row r="45" spans="2:11" ht="15.95" customHeight="1"/>
    <row r="46" spans="2:11" ht="15.95" customHeight="1"/>
    <row r="47" spans="2:11" ht="15.95" customHeight="1"/>
    <row r="48" spans="2:11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</sheetData>
  <mergeCells count="27">
    <mergeCell ref="B36:C37"/>
    <mergeCell ref="D36:D37"/>
    <mergeCell ref="E36:F37"/>
    <mergeCell ref="E31:F31"/>
    <mergeCell ref="E32:F32"/>
    <mergeCell ref="E33:F33"/>
    <mergeCell ref="E13:F13"/>
    <mergeCell ref="B16:I16"/>
    <mergeCell ref="B33:B35"/>
    <mergeCell ref="E35:F35"/>
    <mergeCell ref="E34:F34"/>
    <mergeCell ref="B38:C38"/>
    <mergeCell ref="E38:F38"/>
    <mergeCell ref="B2:I2"/>
    <mergeCell ref="B29:E29"/>
    <mergeCell ref="B30:D30"/>
    <mergeCell ref="E30:F30"/>
    <mergeCell ref="B27:H27"/>
    <mergeCell ref="H19:H20"/>
    <mergeCell ref="B21:B26"/>
    <mergeCell ref="B19:B20"/>
    <mergeCell ref="C19:C20"/>
    <mergeCell ref="F19:F20"/>
    <mergeCell ref="G19:G20"/>
    <mergeCell ref="E10:F10"/>
    <mergeCell ref="E11:F11"/>
    <mergeCell ref="E12:F12"/>
  </mergeCells>
  <phoneticPr fontId="2"/>
  <dataValidations count="1">
    <dataValidation allowBlank="1" sqref="B21"/>
  </dataValidations>
  <printOptions horizontalCentered="1"/>
  <pageMargins left="0.70866141732283472" right="0.70866141732283472" top="0.6692913385826772" bottom="0.78740157480314965" header="0" footer="0.52"/>
  <pageSetup paperSize="9" firstPageNumber="64" orientation="portrait" useFirstPageNumber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110" zoomScaleNormal="100" zoomScaleSheetLayoutView="110" workbookViewId="0">
      <selection activeCell="G27" sqref="G27"/>
    </sheetView>
  </sheetViews>
  <sheetFormatPr defaultRowHeight="13.5"/>
  <cols>
    <col min="1" max="1" width="24.5" customWidth="1"/>
    <col min="2" max="13" width="11" customWidth="1"/>
  </cols>
  <sheetData>
    <row r="1" spans="1:13">
      <c r="A1" t="s">
        <v>73</v>
      </c>
    </row>
    <row r="2" spans="1:13">
      <c r="A2" s="42" t="s">
        <v>43</v>
      </c>
      <c r="B2" s="41"/>
      <c r="C2" s="37"/>
      <c r="D2" s="37"/>
      <c r="E2" s="37"/>
      <c r="F2" s="7"/>
      <c r="G2" s="7"/>
      <c r="H2" s="7"/>
      <c r="I2" s="7"/>
      <c r="J2" s="7"/>
      <c r="K2" s="7"/>
      <c r="L2" s="7"/>
      <c r="M2" s="7"/>
    </row>
    <row r="3" spans="1:13">
      <c r="A3" s="41"/>
      <c r="B3" s="41"/>
      <c r="C3" s="37"/>
      <c r="D3" s="37"/>
      <c r="E3" s="37"/>
      <c r="F3" s="7"/>
      <c r="G3" s="7"/>
      <c r="H3" s="7"/>
      <c r="I3" s="7"/>
      <c r="J3" s="7"/>
      <c r="K3" s="7"/>
      <c r="L3" s="7"/>
      <c r="M3" s="7"/>
    </row>
    <row r="4" spans="1:13">
      <c r="A4" s="40" t="s">
        <v>42</v>
      </c>
      <c r="B4" s="138" t="s">
        <v>41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>
      <c r="A5" s="39" t="s">
        <v>40</v>
      </c>
      <c r="B5" s="139" t="s">
        <v>39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>
      <c r="A6" s="39" t="s">
        <v>38</v>
      </c>
      <c r="B6" s="38" t="s">
        <v>37</v>
      </c>
      <c r="C6" s="38" t="s">
        <v>36</v>
      </c>
      <c r="D6" s="38" t="s">
        <v>35</v>
      </c>
      <c r="E6" s="37"/>
      <c r="F6" s="7"/>
      <c r="G6" s="7"/>
      <c r="H6" s="7"/>
      <c r="I6" s="7"/>
      <c r="J6" s="7"/>
      <c r="K6" s="7"/>
      <c r="L6" s="7"/>
      <c r="M6" s="7"/>
    </row>
    <row r="7" spans="1:13" ht="14.2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34" customFormat="1" ht="20.45" customHeight="1">
      <c r="A8" s="36" t="s">
        <v>34</v>
      </c>
      <c r="B8" s="35" t="s">
        <v>33</v>
      </c>
      <c r="C8" s="35" t="s">
        <v>32</v>
      </c>
      <c r="D8" s="35" t="s">
        <v>33</v>
      </c>
      <c r="E8" s="35" t="s">
        <v>32</v>
      </c>
      <c r="F8" s="35" t="s">
        <v>33</v>
      </c>
      <c r="G8" s="35" t="s">
        <v>32</v>
      </c>
      <c r="H8" s="35" t="s">
        <v>33</v>
      </c>
      <c r="I8" s="35" t="s">
        <v>32</v>
      </c>
      <c r="J8" s="35" t="s">
        <v>33</v>
      </c>
      <c r="K8" s="75" t="s">
        <v>32</v>
      </c>
      <c r="L8" s="84" t="s">
        <v>31</v>
      </c>
      <c r="M8" s="80" t="s">
        <v>30</v>
      </c>
    </row>
    <row r="9" spans="1:13" ht="20.45" customHeight="1">
      <c r="A9" s="33" t="s">
        <v>29</v>
      </c>
      <c r="B9" s="28">
        <v>2000000</v>
      </c>
      <c r="C9" s="28">
        <v>3000000</v>
      </c>
      <c r="D9" s="28">
        <v>2000000</v>
      </c>
      <c r="E9" s="28">
        <v>2000000</v>
      </c>
      <c r="F9" s="28">
        <v>2000000</v>
      </c>
      <c r="G9" s="28">
        <v>5000000</v>
      </c>
      <c r="H9" s="28">
        <v>2000000</v>
      </c>
      <c r="I9" s="28">
        <v>2000000</v>
      </c>
      <c r="J9" s="28">
        <v>200000</v>
      </c>
      <c r="K9" s="76">
        <v>4000000</v>
      </c>
      <c r="L9" s="85">
        <f>SUM(B9:K9)</f>
        <v>24200000</v>
      </c>
      <c r="M9" s="81"/>
    </row>
    <row r="10" spans="1:13" ht="20.45" customHeight="1">
      <c r="A10" s="32" t="s">
        <v>28</v>
      </c>
      <c r="B10" s="31">
        <v>300000</v>
      </c>
      <c r="C10" s="31">
        <v>300000</v>
      </c>
      <c r="D10" s="31"/>
      <c r="E10" s="31"/>
      <c r="F10" s="31"/>
      <c r="G10" s="31"/>
      <c r="H10" s="31"/>
      <c r="I10" s="31"/>
      <c r="J10" s="31"/>
      <c r="K10" s="77">
        <v>200000</v>
      </c>
      <c r="L10" s="86">
        <f>SUM(B10:K10)</f>
        <v>800000</v>
      </c>
      <c r="M10" s="82"/>
    </row>
    <row r="11" spans="1:13" s="19" customFormat="1" ht="20.45" customHeight="1">
      <c r="A11" s="30" t="s">
        <v>27</v>
      </c>
      <c r="B11" s="24">
        <v>100000</v>
      </c>
      <c r="C11" s="24">
        <v>200000</v>
      </c>
      <c r="D11" s="24">
        <v>500000</v>
      </c>
      <c r="E11" s="24">
        <v>100000</v>
      </c>
      <c r="F11" s="24">
        <v>400000</v>
      </c>
      <c r="G11" s="24">
        <v>100000</v>
      </c>
      <c r="H11" s="24">
        <v>200000</v>
      </c>
      <c r="I11" s="24">
        <v>100000</v>
      </c>
      <c r="J11" s="24">
        <v>100000</v>
      </c>
      <c r="K11" s="78">
        <v>100000</v>
      </c>
      <c r="L11" s="87">
        <f>SUM(B11:K11)</f>
        <v>1900000</v>
      </c>
      <c r="M11" s="83"/>
    </row>
    <row r="12" spans="1:13" s="19" customFormat="1" ht="20.45" customHeight="1">
      <c r="A12" s="30" t="s">
        <v>26</v>
      </c>
      <c r="B12" s="24"/>
      <c r="C12" s="24"/>
      <c r="D12" s="24"/>
      <c r="E12" s="24"/>
      <c r="F12" s="24"/>
      <c r="G12" s="24"/>
      <c r="H12" s="24"/>
      <c r="I12" s="24"/>
      <c r="J12" s="24"/>
      <c r="K12" s="78"/>
      <c r="L12" s="87">
        <f>SUM(B12:K12)</f>
        <v>0</v>
      </c>
      <c r="M12" s="83"/>
    </row>
    <row r="13" spans="1:13" ht="20.45" customHeight="1">
      <c r="A13" s="29" t="s">
        <v>25</v>
      </c>
      <c r="B13" s="28">
        <f t="shared" ref="B13:K13" si="0">SUM(B11:B12)</f>
        <v>100000</v>
      </c>
      <c r="C13" s="28">
        <f t="shared" si="0"/>
        <v>200000</v>
      </c>
      <c r="D13" s="28">
        <f t="shared" si="0"/>
        <v>500000</v>
      </c>
      <c r="E13" s="28">
        <f t="shared" si="0"/>
        <v>100000</v>
      </c>
      <c r="F13" s="28">
        <f t="shared" si="0"/>
        <v>400000</v>
      </c>
      <c r="G13" s="28">
        <f t="shared" si="0"/>
        <v>100000</v>
      </c>
      <c r="H13" s="28">
        <f t="shared" si="0"/>
        <v>200000</v>
      </c>
      <c r="I13" s="28">
        <f t="shared" si="0"/>
        <v>100000</v>
      </c>
      <c r="J13" s="28">
        <f t="shared" si="0"/>
        <v>100000</v>
      </c>
      <c r="K13" s="76">
        <f t="shared" si="0"/>
        <v>100000</v>
      </c>
      <c r="L13" s="85">
        <f>SUM(B13:K13)</f>
        <v>1900000</v>
      </c>
      <c r="M13" s="81"/>
    </row>
    <row r="14" spans="1:13" s="19" customFormat="1" ht="20.45" customHeight="1">
      <c r="A14" s="30" t="s">
        <v>24</v>
      </c>
      <c r="B14" s="24">
        <v>5000000</v>
      </c>
      <c r="C14" s="24">
        <v>0</v>
      </c>
      <c r="D14" s="24">
        <v>1000000</v>
      </c>
      <c r="E14" s="24"/>
      <c r="F14" s="24">
        <v>2000000</v>
      </c>
      <c r="G14" s="24"/>
      <c r="H14" s="24">
        <v>6000000</v>
      </c>
      <c r="I14" s="24">
        <v>5000000</v>
      </c>
      <c r="J14" s="24">
        <v>10000</v>
      </c>
      <c r="K14" s="78"/>
      <c r="L14" s="87">
        <f t="shared" ref="L14:L22" si="1">SUM(B14:K14)</f>
        <v>19010000</v>
      </c>
      <c r="M14" s="83"/>
    </row>
    <row r="15" spans="1:13" s="19" customFormat="1" ht="20.45" customHeight="1">
      <c r="A15" s="30" t="s">
        <v>23</v>
      </c>
      <c r="B15" s="24">
        <v>20000</v>
      </c>
      <c r="C15" s="24">
        <v>20000</v>
      </c>
      <c r="D15" s="24"/>
      <c r="E15" s="24"/>
      <c r="F15" s="24"/>
      <c r="G15" s="24"/>
      <c r="H15" s="24"/>
      <c r="I15" s="24"/>
      <c r="J15" s="24"/>
      <c r="K15" s="78"/>
      <c r="L15" s="87">
        <f t="shared" si="1"/>
        <v>40000</v>
      </c>
      <c r="M15" s="83"/>
    </row>
    <row r="16" spans="1:13" s="19" customFormat="1" ht="20.45" customHeight="1">
      <c r="A16" s="30" t="s">
        <v>22</v>
      </c>
      <c r="B16" s="24">
        <v>30000</v>
      </c>
      <c r="C16" s="23"/>
      <c r="D16" s="23"/>
      <c r="E16" s="23"/>
      <c r="F16" s="22"/>
      <c r="G16" s="21"/>
      <c r="H16" s="21"/>
      <c r="I16" s="21"/>
      <c r="J16" s="20"/>
      <c r="K16" s="79"/>
      <c r="L16" s="87">
        <f t="shared" si="1"/>
        <v>30000</v>
      </c>
      <c r="M16" s="83"/>
    </row>
    <row r="17" spans="1:13" s="19" customFormat="1" ht="20.45" customHeight="1">
      <c r="A17" s="30" t="s">
        <v>21</v>
      </c>
      <c r="B17" s="24">
        <v>40000</v>
      </c>
      <c r="C17" s="23"/>
      <c r="D17" s="23"/>
      <c r="E17" s="23"/>
      <c r="F17" s="22">
        <v>1000000</v>
      </c>
      <c r="G17" s="21"/>
      <c r="H17" s="21"/>
      <c r="I17" s="21"/>
      <c r="J17" s="20"/>
      <c r="K17" s="79"/>
      <c r="L17" s="87">
        <f t="shared" si="1"/>
        <v>1040000</v>
      </c>
      <c r="M17" s="83"/>
    </row>
    <row r="18" spans="1:13" s="19" customFormat="1" ht="20.45" customHeight="1">
      <c r="A18" s="30" t="s">
        <v>20</v>
      </c>
      <c r="B18" s="24">
        <v>50000</v>
      </c>
      <c r="C18" s="23">
        <v>10000</v>
      </c>
      <c r="D18" s="23"/>
      <c r="E18" s="23"/>
      <c r="F18" s="22"/>
      <c r="G18" s="21"/>
      <c r="H18" s="21"/>
      <c r="I18" s="21"/>
      <c r="J18" s="20"/>
      <c r="K18" s="79"/>
      <c r="L18" s="87">
        <f t="shared" si="1"/>
        <v>60000</v>
      </c>
      <c r="M18" s="83"/>
    </row>
    <row r="19" spans="1:13" s="19" customFormat="1" ht="20.45" customHeight="1">
      <c r="A19" s="30" t="s">
        <v>19</v>
      </c>
      <c r="B19" s="24">
        <v>60000</v>
      </c>
      <c r="C19" s="23"/>
      <c r="D19" s="23"/>
      <c r="E19" s="23"/>
      <c r="F19" s="22"/>
      <c r="G19" s="21"/>
      <c r="H19" s="21"/>
      <c r="I19" s="21"/>
      <c r="J19" s="20"/>
      <c r="K19" s="79"/>
      <c r="L19" s="87">
        <f t="shared" si="1"/>
        <v>60000</v>
      </c>
      <c r="M19" s="83"/>
    </row>
    <row r="20" spans="1:13" s="19" customFormat="1" ht="20.45" customHeight="1">
      <c r="A20" s="30" t="s">
        <v>18</v>
      </c>
      <c r="B20" s="24">
        <v>70000</v>
      </c>
      <c r="C20" s="23"/>
      <c r="D20" s="23"/>
      <c r="E20" s="23"/>
      <c r="F20" s="22"/>
      <c r="G20" s="21"/>
      <c r="H20" s="21"/>
      <c r="I20" s="21"/>
      <c r="J20" s="20"/>
      <c r="K20" s="79"/>
      <c r="L20" s="87">
        <f t="shared" si="1"/>
        <v>70000</v>
      </c>
      <c r="M20" s="83"/>
    </row>
    <row r="21" spans="1:13" s="19" customFormat="1" ht="20.45" customHeight="1">
      <c r="A21" s="30" t="s">
        <v>17</v>
      </c>
      <c r="B21" s="24">
        <v>80000</v>
      </c>
      <c r="C21" s="23"/>
      <c r="D21" s="23"/>
      <c r="E21" s="23"/>
      <c r="F21" s="22"/>
      <c r="G21" s="21"/>
      <c r="H21" s="21"/>
      <c r="I21" s="21"/>
      <c r="J21" s="20"/>
      <c r="K21" s="79"/>
      <c r="L21" s="87">
        <f t="shared" si="1"/>
        <v>80000</v>
      </c>
      <c r="M21" s="83"/>
    </row>
    <row r="22" spans="1:13" s="19" customFormat="1" ht="20.45" customHeight="1">
      <c r="A22" s="30" t="s">
        <v>16</v>
      </c>
      <c r="B22" s="24">
        <v>90000</v>
      </c>
      <c r="C22" s="23"/>
      <c r="D22" s="23"/>
      <c r="E22" s="23"/>
      <c r="F22" s="22"/>
      <c r="G22" s="21"/>
      <c r="H22" s="21"/>
      <c r="I22" s="21"/>
      <c r="J22" s="20"/>
      <c r="K22" s="79"/>
      <c r="L22" s="87">
        <f t="shared" si="1"/>
        <v>90000</v>
      </c>
      <c r="M22" s="83"/>
    </row>
    <row r="23" spans="1:13" ht="20.45" customHeight="1">
      <c r="A23" s="29" t="s">
        <v>15</v>
      </c>
      <c r="B23" s="28">
        <f t="shared" ref="B23:K23" si="2">SUM(B14:B22)</f>
        <v>5440000</v>
      </c>
      <c r="C23" s="28">
        <f t="shared" si="2"/>
        <v>30000</v>
      </c>
      <c r="D23" s="28">
        <f t="shared" si="2"/>
        <v>1000000</v>
      </c>
      <c r="E23" s="28">
        <f t="shared" si="2"/>
        <v>0</v>
      </c>
      <c r="F23" s="28">
        <f t="shared" si="2"/>
        <v>3000000</v>
      </c>
      <c r="G23" s="28">
        <f t="shared" si="2"/>
        <v>0</v>
      </c>
      <c r="H23" s="28">
        <f t="shared" si="2"/>
        <v>6000000</v>
      </c>
      <c r="I23" s="28">
        <f t="shared" si="2"/>
        <v>5000000</v>
      </c>
      <c r="J23" s="28">
        <f t="shared" si="2"/>
        <v>10000</v>
      </c>
      <c r="K23" s="76">
        <f t="shared" si="2"/>
        <v>0</v>
      </c>
      <c r="L23" s="85">
        <f>SUM(B23:K23)</f>
        <v>20480000</v>
      </c>
      <c r="M23" s="81"/>
    </row>
    <row r="24" spans="1:13" s="19" customFormat="1" ht="20.45" customHeight="1">
      <c r="A24" s="27" t="s">
        <v>14</v>
      </c>
      <c r="B24" s="24">
        <f t="shared" ref="B24:K24" si="3">SUM(B23,B13,B9,B10)</f>
        <v>7840000</v>
      </c>
      <c r="C24" s="24">
        <f t="shared" si="3"/>
        <v>3530000</v>
      </c>
      <c r="D24" s="24">
        <f t="shared" si="3"/>
        <v>3500000</v>
      </c>
      <c r="E24" s="24">
        <f t="shared" si="3"/>
        <v>2100000</v>
      </c>
      <c r="F24" s="24">
        <f t="shared" si="3"/>
        <v>5400000</v>
      </c>
      <c r="G24" s="24">
        <f t="shared" si="3"/>
        <v>5100000</v>
      </c>
      <c r="H24" s="24">
        <f t="shared" si="3"/>
        <v>8200000</v>
      </c>
      <c r="I24" s="24">
        <f t="shared" si="3"/>
        <v>7100000</v>
      </c>
      <c r="J24" s="24">
        <f t="shared" si="3"/>
        <v>310000</v>
      </c>
      <c r="K24" s="78">
        <f t="shared" si="3"/>
        <v>4300000</v>
      </c>
      <c r="L24" s="87">
        <f>SUM(B24:K24)</f>
        <v>47380000</v>
      </c>
      <c r="M24" s="83"/>
    </row>
    <row r="25" spans="1:13" s="19" customFormat="1" ht="20.45" customHeight="1">
      <c r="A25" s="71" t="s">
        <v>75</v>
      </c>
      <c r="B25" s="24"/>
      <c r="C25" s="23"/>
      <c r="D25" s="23"/>
      <c r="E25" s="23"/>
      <c r="F25" s="22"/>
      <c r="G25" s="21"/>
      <c r="H25" s="21"/>
      <c r="I25" s="21"/>
      <c r="J25" s="20"/>
      <c r="K25" s="79"/>
      <c r="L25" s="87">
        <f>SUM(B25:K25)</f>
        <v>0</v>
      </c>
      <c r="M25" s="83"/>
    </row>
    <row r="26" spans="1:13" s="19" customFormat="1" ht="20.45" customHeight="1" thickBot="1">
      <c r="A26" s="25" t="s">
        <v>13</v>
      </c>
      <c r="B26" s="24"/>
      <c r="C26" s="23"/>
      <c r="D26" s="23"/>
      <c r="E26" s="23"/>
      <c r="F26" s="22"/>
      <c r="G26" s="21"/>
      <c r="H26" s="21"/>
      <c r="I26" s="21"/>
      <c r="J26" s="20"/>
      <c r="K26" s="79"/>
      <c r="L26" s="88">
        <f>SUM(B26:K26)</f>
        <v>0</v>
      </c>
      <c r="M26" s="83"/>
    </row>
    <row r="27" spans="1:13" ht="20.45" customHeight="1" thickBot="1">
      <c r="A27" s="18" t="s">
        <v>12</v>
      </c>
      <c r="B27" s="17">
        <f t="shared" ref="B27:K27" si="4">SUM(B24:B26)</f>
        <v>7840000</v>
      </c>
      <c r="C27" s="17">
        <f t="shared" si="4"/>
        <v>3530000</v>
      </c>
      <c r="D27" s="17">
        <f t="shared" si="4"/>
        <v>3500000</v>
      </c>
      <c r="E27" s="17">
        <f t="shared" si="4"/>
        <v>2100000</v>
      </c>
      <c r="F27" s="17">
        <f t="shared" si="4"/>
        <v>5400000</v>
      </c>
      <c r="G27" s="17">
        <f t="shared" si="4"/>
        <v>5100000</v>
      </c>
      <c r="H27" s="17">
        <f t="shared" si="4"/>
        <v>8200000</v>
      </c>
      <c r="I27" s="17">
        <f t="shared" si="4"/>
        <v>7100000</v>
      </c>
      <c r="J27" s="17">
        <f t="shared" si="4"/>
        <v>310000</v>
      </c>
      <c r="K27" s="16">
        <f t="shared" si="4"/>
        <v>4300000</v>
      </c>
      <c r="L27" s="15">
        <f>SUM(B27:K27)</f>
        <v>47380000</v>
      </c>
      <c r="M27" s="14"/>
    </row>
    <row r="28" spans="1:13" ht="20.45" customHeight="1"/>
  </sheetData>
  <mergeCells count="2">
    <mergeCell ref="B4:M4"/>
    <mergeCell ref="B5:M5"/>
  </mergeCells>
  <phoneticPr fontId="2"/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view="pageBreakPreview" zoomScale="110" zoomScaleNormal="100" zoomScaleSheetLayoutView="110" workbookViewId="0">
      <selection activeCell="E18" sqref="E18"/>
    </sheetView>
  </sheetViews>
  <sheetFormatPr defaultRowHeight="13.5"/>
  <cols>
    <col min="1" max="1" width="30.625" bestFit="1" customWidth="1"/>
    <col min="2" max="12" width="10.375" customWidth="1"/>
    <col min="13" max="13" width="5.5" bestFit="1" customWidth="1"/>
  </cols>
  <sheetData>
    <row r="1" spans="1:13">
      <c r="A1" t="s">
        <v>74</v>
      </c>
    </row>
    <row r="2" spans="1:13">
      <c r="A2" s="42" t="s">
        <v>49</v>
      </c>
      <c r="B2" s="41"/>
      <c r="C2" s="37"/>
      <c r="D2" s="37"/>
      <c r="E2" s="37"/>
      <c r="F2" s="7"/>
      <c r="G2" s="7"/>
      <c r="H2" s="7"/>
      <c r="I2" s="7"/>
      <c r="J2" s="7"/>
      <c r="K2" s="7"/>
      <c r="L2" s="7"/>
      <c r="M2" s="7"/>
    </row>
    <row r="3" spans="1:13">
      <c r="A3" s="41"/>
      <c r="B3" s="41"/>
      <c r="C3" s="37"/>
      <c r="D3" s="37"/>
      <c r="E3" s="37"/>
      <c r="F3" s="7"/>
      <c r="G3" s="7"/>
      <c r="H3" s="7"/>
      <c r="I3" s="7"/>
      <c r="J3" s="7"/>
      <c r="K3" s="7"/>
      <c r="L3" s="7"/>
      <c r="M3" s="7"/>
    </row>
    <row r="4" spans="1:13">
      <c r="A4" s="40" t="s">
        <v>42</v>
      </c>
      <c r="B4" s="138" t="s">
        <v>41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>
      <c r="A5" s="39" t="s">
        <v>40</v>
      </c>
      <c r="B5" s="139" t="s">
        <v>39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>
      <c r="A6" s="39" t="s">
        <v>38</v>
      </c>
      <c r="B6" s="38" t="s">
        <v>37</v>
      </c>
      <c r="C6" s="38" t="s">
        <v>36</v>
      </c>
      <c r="D6" s="38" t="s">
        <v>35</v>
      </c>
      <c r="E6" s="37"/>
      <c r="F6" s="7"/>
      <c r="G6" s="7"/>
      <c r="H6" s="7"/>
      <c r="I6" s="7"/>
      <c r="J6" s="7"/>
      <c r="K6" s="7"/>
      <c r="L6" s="7"/>
      <c r="M6" s="7"/>
    </row>
    <row r="7" spans="1:13" ht="14.2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9" customFormat="1" ht="15.6" customHeight="1">
      <c r="A8" s="59" t="s">
        <v>34</v>
      </c>
      <c r="B8" s="35" t="s">
        <v>33</v>
      </c>
      <c r="C8" s="35" t="s">
        <v>32</v>
      </c>
      <c r="D8" s="35" t="s">
        <v>33</v>
      </c>
      <c r="E8" s="35" t="s">
        <v>32</v>
      </c>
      <c r="F8" s="35" t="s">
        <v>33</v>
      </c>
      <c r="G8" s="35" t="s">
        <v>32</v>
      </c>
      <c r="H8" s="35" t="s">
        <v>33</v>
      </c>
      <c r="I8" s="35" t="s">
        <v>32</v>
      </c>
      <c r="J8" s="35" t="s">
        <v>33</v>
      </c>
      <c r="K8" s="75" t="s">
        <v>32</v>
      </c>
      <c r="L8" s="93" t="s">
        <v>31</v>
      </c>
      <c r="M8" s="90" t="s">
        <v>30</v>
      </c>
    </row>
    <row r="9" spans="1:13" s="49" customFormat="1" ht="15.6" customHeight="1">
      <c r="A9" s="54" t="s">
        <v>29</v>
      </c>
      <c r="B9" s="31">
        <v>2000000</v>
      </c>
      <c r="C9" s="31">
        <v>1500000</v>
      </c>
      <c r="D9" s="31">
        <v>1000000</v>
      </c>
      <c r="E9" s="31">
        <v>1000000</v>
      </c>
      <c r="F9" s="31">
        <v>1000000</v>
      </c>
      <c r="G9" s="31">
        <v>2000000</v>
      </c>
      <c r="H9" s="31">
        <v>1000000</v>
      </c>
      <c r="I9" s="31">
        <v>1000000</v>
      </c>
      <c r="J9" s="31">
        <v>100000</v>
      </c>
      <c r="K9" s="77">
        <v>1000000</v>
      </c>
      <c r="L9" s="94">
        <f>SUM(B9:K9)</f>
        <v>11600000</v>
      </c>
      <c r="M9" s="91"/>
    </row>
    <row r="10" spans="1:13" s="49" customFormat="1" ht="15.6" customHeight="1">
      <c r="A10" s="58" t="s">
        <v>28</v>
      </c>
      <c r="B10" s="31">
        <v>300000</v>
      </c>
      <c r="C10" s="31">
        <v>300000</v>
      </c>
      <c r="D10" s="31"/>
      <c r="E10" s="31"/>
      <c r="F10" s="31"/>
      <c r="G10" s="31"/>
      <c r="H10" s="31"/>
      <c r="I10" s="31"/>
      <c r="J10" s="31"/>
      <c r="K10" s="77">
        <v>200000</v>
      </c>
      <c r="L10" s="94">
        <f>SUM(B10:K10)</f>
        <v>800000</v>
      </c>
      <c r="M10" s="91"/>
    </row>
    <row r="11" spans="1:13" s="19" customFormat="1" ht="15.6" customHeight="1">
      <c r="A11" s="57" t="s">
        <v>27</v>
      </c>
      <c r="B11" s="24">
        <v>100000</v>
      </c>
      <c r="C11" s="24">
        <v>200000</v>
      </c>
      <c r="D11" s="24">
        <v>500000</v>
      </c>
      <c r="E11" s="24">
        <v>100000</v>
      </c>
      <c r="F11" s="24">
        <v>400000</v>
      </c>
      <c r="G11" s="24">
        <v>100000</v>
      </c>
      <c r="H11" s="24">
        <v>200000</v>
      </c>
      <c r="I11" s="24">
        <v>100000</v>
      </c>
      <c r="J11" s="24">
        <v>100000</v>
      </c>
      <c r="K11" s="78">
        <v>100000</v>
      </c>
      <c r="L11" s="95">
        <f>SUM(B11:K11)</f>
        <v>1900000</v>
      </c>
      <c r="M11" s="92"/>
    </row>
    <row r="12" spans="1:13" s="19" customFormat="1" ht="15.6" customHeight="1">
      <c r="A12" s="57" t="s">
        <v>26</v>
      </c>
      <c r="B12" s="24"/>
      <c r="C12" s="24"/>
      <c r="D12" s="24"/>
      <c r="E12" s="24"/>
      <c r="F12" s="24"/>
      <c r="G12" s="24"/>
      <c r="H12" s="24"/>
      <c r="I12" s="24"/>
      <c r="J12" s="24"/>
      <c r="K12" s="78"/>
      <c r="L12" s="95">
        <f>SUM(B12:K12)</f>
        <v>0</v>
      </c>
      <c r="M12" s="92"/>
    </row>
    <row r="13" spans="1:13" s="19" customFormat="1" ht="15.6" customHeight="1">
      <c r="A13" s="54" t="s">
        <v>25</v>
      </c>
      <c r="B13" s="31">
        <f t="shared" ref="B13:K13" si="0">SUM(B11:B12)</f>
        <v>100000</v>
      </c>
      <c r="C13" s="31">
        <f t="shared" si="0"/>
        <v>200000</v>
      </c>
      <c r="D13" s="31">
        <f t="shared" si="0"/>
        <v>500000</v>
      </c>
      <c r="E13" s="31">
        <f t="shared" si="0"/>
        <v>100000</v>
      </c>
      <c r="F13" s="31">
        <f t="shared" si="0"/>
        <v>400000</v>
      </c>
      <c r="G13" s="31">
        <f t="shared" si="0"/>
        <v>100000</v>
      </c>
      <c r="H13" s="31">
        <f t="shared" si="0"/>
        <v>200000</v>
      </c>
      <c r="I13" s="31">
        <f t="shared" si="0"/>
        <v>100000</v>
      </c>
      <c r="J13" s="31">
        <f t="shared" si="0"/>
        <v>100000</v>
      </c>
      <c r="K13" s="77">
        <f t="shared" si="0"/>
        <v>100000</v>
      </c>
      <c r="L13" s="94">
        <f>SUM(B13:K13)</f>
        <v>1900000</v>
      </c>
      <c r="M13" s="91"/>
    </row>
    <row r="14" spans="1:13" s="19" customFormat="1" ht="15.6" customHeight="1">
      <c r="A14" s="57" t="s">
        <v>24</v>
      </c>
      <c r="B14" s="24">
        <v>2500000</v>
      </c>
      <c r="C14" s="24">
        <v>0</v>
      </c>
      <c r="D14" s="24">
        <v>1000000</v>
      </c>
      <c r="E14" s="24"/>
      <c r="F14" s="24">
        <v>1500000</v>
      </c>
      <c r="G14" s="24"/>
      <c r="H14" s="24">
        <v>3500000</v>
      </c>
      <c r="I14" s="24"/>
      <c r="J14" s="24">
        <v>500000</v>
      </c>
      <c r="K14" s="78"/>
      <c r="L14" s="95">
        <f t="shared" ref="L14:L22" si="1">SUM(B14:K14)</f>
        <v>9000000</v>
      </c>
      <c r="M14" s="92"/>
    </row>
    <row r="15" spans="1:13" s="19" customFormat="1" ht="15.6" customHeight="1">
      <c r="A15" s="57" t="s">
        <v>23</v>
      </c>
      <c r="B15" s="24">
        <v>20000</v>
      </c>
      <c r="C15" s="24">
        <v>20000</v>
      </c>
      <c r="D15" s="24"/>
      <c r="E15" s="24"/>
      <c r="F15" s="24"/>
      <c r="G15" s="24"/>
      <c r="H15" s="24"/>
      <c r="I15" s="24"/>
      <c r="J15" s="24"/>
      <c r="K15" s="78"/>
      <c r="L15" s="95">
        <f t="shared" si="1"/>
        <v>40000</v>
      </c>
      <c r="M15" s="92"/>
    </row>
    <row r="16" spans="1:13" s="19" customFormat="1" ht="15.6" customHeight="1">
      <c r="A16" s="57" t="s">
        <v>22</v>
      </c>
      <c r="B16" s="24">
        <v>30000</v>
      </c>
      <c r="C16" s="23"/>
      <c r="D16" s="23"/>
      <c r="E16" s="23"/>
      <c r="F16" s="26"/>
      <c r="G16" s="56"/>
      <c r="H16" s="56"/>
      <c r="I16" s="56"/>
      <c r="J16" s="55"/>
      <c r="K16" s="89"/>
      <c r="L16" s="95">
        <f t="shared" si="1"/>
        <v>30000</v>
      </c>
      <c r="M16" s="92"/>
    </row>
    <row r="17" spans="1:13" s="19" customFormat="1" ht="15.6" customHeight="1">
      <c r="A17" s="57" t="s">
        <v>21</v>
      </c>
      <c r="B17" s="24">
        <v>40000</v>
      </c>
      <c r="C17" s="23"/>
      <c r="D17" s="23"/>
      <c r="E17" s="23"/>
      <c r="F17" s="26"/>
      <c r="G17" s="56"/>
      <c r="H17" s="56"/>
      <c r="I17" s="56"/>
      <c r="J17" s="55"/>
      <c r="K17" s="89"/>
      <c r="L17" s="95">
        <f t="shared" si="1"/>
        <v>40000</v>
      </c>
      <c r="M17" s="92"/>
    </row>
    <row r="18" spans="1:13" s="19" customFormat="1" ht="15.6" customHeight="1">
      <c r="A18" s="57" t="s">
        <v>20</v>
      </c>
      <c r="B18" s="24">
        <v>50000</v>
      </c>
      <c r="C18" s="23">
        <v>10000</v>
      </c>
      <c r="D18" s="23"/>
      <c r="E18" s="23"/>
      <c r="F18" s="26"/>
      <c r="G18" s="56"/>
      <c r="H18" s="56"/>
      <c r="I18" s="56"/>
      <c r="J18" s="55"/>
      <c r="K18" s="89"/>
      <c r="L18" s="95">
        <f t="shared" si="1"/>
        <v>60000</v>
      </c>
      <c r="M18" s="92"/>
    </row>
    <row r="19" spans="1:13" s="19" customFormat="1" ht="15.6" customHeight="1">
      <c r="A19" s="57" t="s">
        <v>19</v>
      </c>
      <c r="B19" s="24">
        <v>60000</v>
      </c>
      <c r="C19" s="23"/>
      <c r="D19" s="23"/>
      <c r="E19" s="23"/>
      <c r="F19" s="26"/>
      <c r="G19" s="56"/>
      <c r="H19" s="56"/>
      <c r="I19" s="56"/>
      <c r="J19" s="55"/>
      <c r="K19" s="89"/>
      <c r="L19" s="95">
        <f t="shared" si="1"/>
        <v>60000</v>
      </c>
      <c r="M19" s="92"/>
    </row>
    <row r="20" spans="1:13" s="19" customFormat="1" ht="15.6" customHeight="1">
      <c r="A20" s="57" t="s">
        <v>18</v>
      </c>
      <c r="B20" s="24">
        <v>70000</v>
      </c>
      <c r="C20" s="23"/>
      <c r="D20" s="23"/>
      <c r="E20" s="23"/>
      <c r="F20" s="26"/>
      <c r="G20" s="56"/>
      <c r="H20" s="56"/>
      <c r="I20" s="56"/>
      <c r="J20" s="55"/>
      <c r="K20" s="89"/>
      <c r="L20" s="95">
        <f t="shared" si="1"/>
        <v>70000</v>
      </c>
      <c r="M20" s="92"/>
    </row>
    <row r="21" spans="1:13" s="19" customFormat="1" ht="15.6" customHeight="1">
      <c r="A21" s="57" t="s">
        <v>17</v>
      </c>
      <c r="B21" s="24">
        <v>80000</v>
      </c>
      <c r="C21" s="23"/>
      <c r="D21" s="23"/>
      <c r="E21" s="23"/>
      <c r="F21" s="26"/>
      <c r="G21" s="56"/>
      <c r="H21" s="56"/>
      <c r="I21" s="56"/>
      <c r="J21" s="55"/>
      <c r="K21" s="89"/>
      <c r="L21" s="95">
        <f t="shared" si="1"/>
        <v>80000</v>
      </c>
      <c r="M21" s="92"/>
    </row>
    <row r="22" spans="1:13" s="19" customFormat="1" ht="15.6" customHeight="1">
      <c r="A22" s="57" t="s">
        <v>16</v>
      </c>
      <c r="B22" s="24">
        <v>90000</v>
      </c>
      <c r="C22" s="23"/>
      <c r="D22" s="23"/>
      <c r="E22" s="23"/>
      <c r="F22" s="26"/>
      <c r="G22" s="56"/>
      <c r="H22" s="56"/>
      <c r="I22" s="56"/>
      <c r="J22" s="55"/>
      <c r="K22" s="89"/>
      <c r="L22" s="95">
        <f t="shared" si="1"/>
        <v>90000</v>
      </c>
      <c r="M22" s="92"/>
    </row>
    <row r="23" spans="1:13" s="49" customFormat="1" ht="15.6" customHeight="1" thickBot="1">
      <c r="A23" s="54" t="s">
        <v>48</v>
      </c>
      <c r="B23" s="31">
        <f t="shared" ref="B23:K23" si="2">SUM(B14:B22)</f>
        <v>2940000</v>
      </c>
      <c r="C23" s="31">
        <f t="shared" si="2"/>
        <v>30000</v>
      </c>
      <c r="D23" s="31">
        <f t="shared" si="2"/>
        <v>1000000</v>
      </c>
      <c r="E23" s="31">
        <f t="shared" si="2"/>
        <v>0</v>
      </c>
      <c r="F23" s="31">
        <f t="shared" si="2"/>
        <v>1500000</v>
      </c>
      <c r="G23" s="31">
        <f t="shared" si="2"/>
        <v>0</v>
      </c>
      <c r="H23" s="31">
        <f t="shared" si="2"/>
        <v>3500000</v>
      </c>
      <c r="I23" s="31">
        <f t="shared" si="2"/>
        <v>0</v>
      </c>
      <c r="J23" s="31">
        <f t="shared" si="2"/>
        <v>500000</v>
      </c>
      <c r="K23" s="77">
        <f t="shared" si="2"/>
        <v>0</v>
      </c>
      <c r="L23" s="96">
        <f>SUM(B23:K23)</f>
        <v>9470000</v>
      </c>
      <c r="M23" s="91"/>
    </row>
    <row r="24" spans="1:13" s="49" customFormat="1" ht="15.6" customHeight="1" thickBot="1">
      <c r="A24" s="18" t="s">
        <v>47</v>
      </c>
      <c r="B24" s="53">
        <f t="shared" ref="B24:K24" si="3">SUM(B23,B13,B9,B10)</f>
        <v>5340000</v>
      </c>
      <c r="C24" s="53">
        <f t="shared" si="3"/>
        <v>2030000</v>
      </c>
      <c r="D24" s="53">
        <f t="shared" si="3"/>
        <v>2500000</v>
      </c>
      <c r="E24" s="53">
        <f t="shared" si="3"/>
        <v>1100000</v>
      </c>
      <c r="F24" s="53">
        <f t="shared" si="3"/>
        <v>2900000</v>
      </c>
      <c r="G24" s="53">
        <f t="shared" si="3"/>
        <v>2100000</v>
      </c>
      <c r="H24" s="53">
        <f t="shared" si="3"/>
        <v>4700000</v>
      </c>
      <c r="I24" s="53">
        <f t="shared" si="3"/>
        <v>1100000</v>
      </c>
      <c r="J24" s="53">
        <f t="shared" si="3"/>
        <v>700000</v>
      </c>
      <c r="K24" s="52">
        <f t="shared" si="3"/>
        <v>1300000</v>
      </c>
      <c r="L24" s="51">
        <f>SUM(B24:K24)</f>
        <v>23770000</v>
      </c>
      <c r="M24" s="50"/>
    </row>
    <row r="25" spans="1:13" s="19" customFormat="1" ht="27">
      <c r="A25" s="48" t="s">
        <v>46</v>
      </c>
      <c r="B25" s="140" t="s">
        <v>80</v>
      </c>
      <c r="C25" s="143"/>
      <c r="D25" s="143"/>
      <c r="E25" s="143"/>
      <c r="F25" s="143"/>
      <c r="G25" s="143"/>
      <c r="H25" s="143"/>
      <c r="I25" s="143"/>
      <c r="J25" s="143"/>
      <c r="K25" s="143"/>
      <c r="L25" s="47">
        <f>ROUNDUP((L26+L28)/2,0)</f>
        <v>23690000</v>
      </c>
      <c r="M25" s="43"/>
    </row>
    <row r="26" spans="1:13" s="19" customFormat="1" ht="15.6" customHeight="1">
      <c r="A26" s="45" t="s">
        <v>45</v>
      </c>
      <c r="B26" s="144" t="s">
        <v>44</v>
      </c>
      <c r="C26" s="143"/>
      <c r="D26" s="143"/>
      <c r="E26" s="143"/>
      <c r="F26" s="143"/>
      <c r="G26" s="143"/>
      <c r="H26" s="143"/>
      <c r="I26" s="143"/>
      <c r="J26" s="143"/>
      <c r="K26" s="143"/>
      <c r="L26" s="46">
        <f>+'添付　委託費集計'!L27</f>
        <v>47380000</v>
      </c>
      <c r="M26" s="43"/>
    </row>
    <row r="27" spans="1:13" s="19" customFormat="1" ht="15.6" customHeight="1">
      <c r="A27" s="45" t="s">
        <v>81</v>
      </c>
      <c r="B27" s="140" t="s">
        <v>82</v>
      </c>
      <c r="C27" s="141"/>
      <c r="D27" s="141"/>
      <c r="E27" s="141"/>
      <c r="F27" s="141"/>
      <c r="G27" s="141"/>
      <c r="H27" s="141"/>
      <c r="I27" s="141"/>
      <c r="J27" s="141"/>
      <c r="K27" s="142"/>
      <c r="L27" s="97">
        <v>0</v>
      </c>
      <c r="M27" s="43"/>
    </row>
    <row r="28" spans="1:13" s="19" customFormat="1" ht="15.6" customHeight="1">
      <c r="A28" s="45" t="s">
        <v>83</v>
      </c>
      <c r="B28" s="140" t="s">
        <v>84</v>
      </c>
      <c r="C28" s="141"/>
      <c r="D28" s="141"/>
      <c r="E28" s="141"/>
      <c r="F28" s="141"/>
      <c r="G28" s="141"/>
      <c r="H28" s="141"/>
      <c r="I28" s="141"/>
      <c r="J28" s="141"/>
      <c r="K28" s="142"/>
      <c r="L28" s="97">
        <v>0</v>
      </c>
      <c r="M28" s="43"/>
    </row>
    <row r="29" spans="1:13" s="19" customFormat="1" ht="15.6" customHeight="1" thickBot="1">
      <c r="A29" s="45" t="s">
        <v>85</v>
      </c>
      <c r="B29" s="140" t="s">
        <v>86</v>
      </c>
      <c r="C29" s="143"/>
      <c r="D29" s="143"/>
      <c r="E29" s="143"/>
      <c r="F29" s="143"/>
      <c r="G29" s="143"/>
      <c r="H29" s="143"/>
      <c r="I29" s="143"/>
      <c r="J29" s="143"/>
      <c r="K29" s="143"/>
      <c r="L29" s="44">
        <f>+L24+L27-L25</f>
        <v>80000</v>
      </c>
      <c r="M29" s="43"/>
    </row>
  </sheetData>
  <mergeCells count="7">
    <mergeCell ref="B4:M4"/>
    <mergeCell ref="B5:M5"/>
    <mergeCell ref="B28:K28"/>
    <mergeCell ref="B29:K29"/>
    <mergeCell ref="B25:K25"/>
    <mergeCell ref="B26:K26"/>
    <mergeCell ref="B27:K27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支出状況報告</vt:lpstr>
      <vt:lpstr>添付　委託費集計</vt:lpstr>
      <vt:lpstr>添付　自己資金集計</vt:lpstr>
      <vt:lpstr>支出状況報告!Print_Area</vt:lpstr>
      <vt:lpstr>'添付　自己資金集計'!Print_Area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lfukudaa</cp:lastModifiedBy>
  <cp:lastPrinted>2016-11-17T08:45:15Z</cp:lastPrinted>
  <dcterms:created xsi:type="dcterms:W3CDTF">2006-01-26T09:50:03Z</dcterms:created>
  <dcterms:modified xsi:type="dcterms:W3CDTF">2018-05-17T00:50:12Z</dcterms:modified>
</cp:coreProperties>
</file>