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vml" ContentType="application/vnd.openxmlformats-officedocument.vmlDrawing"/>
  <Default Extension="jpg" ContentType="image/jpeg"/>
  <Default Extension="emf" ContentType="image/x-emf"/>
  <Default Extension="png" ContentType="image/p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526"/>
  <workbookPr showInkAnnotation="0" codeName="ThisWorkbook" autoCompressPictures="0"/>
  <bookViews>
    <workbookView xWindow="5020" yWindow="60" windowWidth="21200" windowHeight="19500" tabRatio="500"/>
  </bookViews>
  <sheets>
    <sheet name="計算シート" sheetId="10" r:id="rId1"/>
    <sheet name="入力シート" sheetId="1" r:id="rId2"/>
    <sheet name="地帯" sheetId="2" state="hidden" r:id="rId3"/>
    <sheet name="生産目標" sheetId="3" state="hidden" r:id="rId4"/>
    <sheet name="一覧表" sheetId="8" state="hidden" r:id="rId5"/>
  </sheets>
  <externalReferences>
    <externalReference r:id="rId6"/>
  </externalReferences>
  <definedNames>
    <definedName name="_xlnm._FilterDatabase" localSheetId="3" hidden="1">生産目標!$A$2:$F$56</definedName>
    <definedName name="Chugoku">#REF!</definedName>
    <definedName name="gazou">INDIRECT(#REF!)</definedName>
    <definedName name="Hok">#REF!</definedName>
    <definedName name="Hokkaido">#REF!</definedName>
    <definedName name="Kan">#REF!</definedName>
    <definedName name="Kanto">#REF!</definedName>
    <definedName name="Kyushu">#REF!</definedName>
    <definedName name="Okinawa">#REF!</definedName>
    <definedName name="Pic">INDIRECT(入力シート!#REF!)</definedName>
    <definedName name="pic_1">"図 2"</definedName>
    <definedName name="Shikoku">#REF!</definedName>
    <definedName name="solver_eng" localSheetId="1" hidden="1">1</definedName>
    <definedName name="solver_lin" localSheetId="1" hidden="1">2</definedName>
    <definedName name="solver_neg" localSheetId="1" hidden="1">1</definedName>
    <definedName name="solver_num" localSheetId="1" hidden="1">0</definedName>
    <definedName name="solver_opt" localSheetId="1" hidden="1">入力シート!#REF!</definedName>
    <definedName name="solver_typ" localSheetId="1" hidden="1">1</definedName>
    <definedName name="solver_val" localSheetId="1" hidden="1">0</definedName>
    <definedName name="solver_ver" localSheetId="1" hidden="1">2</definedName>
    <definedName name="Toh">#REF!</definedName>
    <definedName name="Tohoku">#REF!</definedName>
    <definedName name="がぞう">INDIRECT(#REF!)</definedName>
    <definedName name="沖縄">地帯!$G$2:$G$4</definedName>
    <definedName name="沖縄＿地域">一覧表!$B$8</definedName>
    <definedName name="画像">INDEX(#REF!,入力シート!#REF!)</definedName>
    <definedName name="画像A">IF(#REF!="","",INDIRECT(#REF!))</definedName>
    <definedName name="絵">INDIRECT(#REF!)</definedName>
    <definedName name="外1">計算シート!$C$3:$C$7</definedName>
    <definedName name="外10">計算シート!$O$11:$O$15</definedName>
    <definedName name="外２">計算シート!$F$3:$F$7</definedName>
    <definedName name="外３">計算シート!$I$3:$I$7</definedName>
    <definedName name="外４">計算シート!$L$3:$L$7</definedName>
    <definedName name="外5">計算シート!$O$3:$O$7</definedName>
    <definedName name="外６">計算シート!$C$11:$C$15</definedName>
    <definedName name="外７">計算シート!$F$11:$F$15</definedName>
    <definedName name="外8">計算シート!$I$11:$I$15</definedName>
    <definedName name="外９">計算シート!$L$11:$L$15</definedName>
    <definedName name="関東・中部">地帯!$C$2:$C$6</definedName>
    <definedName name="関東・中部＿地域">一覧表!$B$4</definedName>
    <definedName name="期間">[1]計算表!$B$1</definedName>
    <definedName name="近畿・中国">地帯!$D$2:$D$6</definedName>
    <definedName name="近畿・中国＿地域">一覧表!$B$5</definedName>
    <definedName name="九州">地帯!$F$2:$F$5</definedName>
    <definedName name="九州＿地域">一覧表!$B$7</definedName>
    <definedName name="個別社名">入力シート!$G$10</definedName>
    <definedName name="四国">地帯!$E$2:$E$4</definedName>
    <definedName name="四国＿地域">一覧表!$B$6</definedName>
    <definedName name="社名">一覧表!$A$2:$A$8</definedName>
    <definedName name="生産目標">生産目標!$A$2:$F$56</definedName>
    <definedName name="全国地帯図">INDIRECT(入力シート!$G$10)</definedName>
    <definedName name="地域">地帯!$A$1:$G$1</definedName>
    <definedName name="地帯図">"図 3"</definedName>
    <definedName name="地帯図A">#REF!</definedName>
    <definedName name="地目">生産目標!$C$3:$C$4</definedName>
    <definedName name="電気柵">地帯!$A$8:$C$8</definedName>
    <definedName name="電気柵2">地帯!$A$8:$A$10</definedName>
    <definedName name="東北">地帯!$B$2:$B$5</definedName>
    <definedName name="東北＿地域">一覧表!$B$3</definedName>
    <definedName name="内1">計算シート!$B$3:$B$7</definedName>
    <definedName name="内10">計算シート!$N$11:$N$15</definedName>
    <definedName name="内2">計算シート!$E$3:$E$7</definedName>
    <definedName name="内３">計算シート!$H$3:$H$7</definedName>
    <definedName name="内４">計算シート!$K$3:$K$7</definedName>
    <definedName name="内５">計算シート!$N$3:$N$7</definedName>
    <definedName name="内６">計算シート!$B$11:$B$15</definedName>
    <definedName name="内７">計算シート!$E$11:$E$15</definedName>
    <definedName name="内８">計算シート!$H$11:$H$15</definedName>
    <definedName name="内9">計算シート!$K$11:$K$15</definedName>
    <definedName name="北海道">地帯!$A$2:$A$4</definedName>
    <definedName name="北海道＿地域">一覧表!$B$2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0" i="10" l="1"/>
  <c r="G18" i="1"/>
  <c r="G19" i="1"/>
  <c r="J20" i="1"/>
  <c r="E7" i="1"/>
  <c r="E6" i="1"/>
  <c r="K20" i="10"/>
  <c r="G20" i="1"/>
  <c r="G21" i="1"/>
  <c r="E10" i="1"/>
  <c r="E9" i="1"/>
  <c r="E5" i="1"/>
</calcChain>
</file>

<file path=xl/sharedStrings.xml><?xml version="1.0" encoding="utf-8"?>
<sst xmlns="http://schemas.openxmlformats.org/spreadsheetml/2006/main" count="290" uniqueCount="101">
  <si>
    <t>地域</t>
    <rPh sb="0" eb="2">
      <t>チイキ</t>
    </rPh>
    <phoneticPr fontId="6"/>
  </si>
  <si>
    <t>地帯</t>
    <rPh sb="0" eb="2">
      <t>チタイ</t>
    </rPh>
    <phoneticPr fontId="6"/>
  </si>
  <si>
    <t>地目</t>
    <rPh sb="0" eb="2">
      <t>チモク</t>
    </rPh>
    <phoneticPr fontId="6"/>
  </si>
  <si>
    <t>北海道</t>
    <rPh sb="0" eb="3">
      <t>ホッカイドウ</t>
    </rPh>
    <phoneticPr fontId="6"/>
  </si>
  <si>
    <t>道北</t>
    <rPh sb="0" eb="2">
      <t>ドウホク</t>
    </rPh>
    <phoneticPr fontId="6"/>
  </si>
  <si>
    <t>採草地</t>
    <rPh sb="0" eb="3">
      <t>サイソウチ</t>
    </rPh>
    <phoneticPr fontId="6"/>
  </si>
  <si>
    <t>放牧地</t>
    <rPh sb="0" eb="3">
      <t>ホウボクチ</t>
    </rPh>
    <phoneticPr fontId="6"/>
  </si>
  <si>
    <t>道東</t>
    <rPh sb="0" eb="1">
      <t>ドウホク</t>
    </rPh>
    <rPh sb="1" eb="2">
      <t>ヒガシ</t>
    </rPh>
    <phoneticPr fontId="6"/>
  </si>
  <si>
    <t>道央・道南</t>
    <rPh sb="0" eb="2">
      <t>ドウオウ</t>
    </rPh>
    <rPh sb="3" eb="4">
      <t>ドウ</t>
    </rPh>
    <rPh sb="4" eb="5">
      <t>ミナミ</t>
    </rPh>
    <phoneticPr fontId="6"/>
  </si>
  <si>
    <t>東北</t>
    <rPh sb="0" eb="2">
      <t>トウホク</t>
    </rPh>
    <phoneticPr fontId="6"/>
  </si>
  <si>
    <t>髙標高地帯</t>
    <rPh sb="0" eb="5">
      <t>コウヒョウコウチタイ</t>
    </rPh>
    <phoneticPr fontId="6"/>
  </si>
  <si>
    <t>中標高地帯</t>
    <rPh sb="0" eb="5">
      <t>チュウヒョウコウチタイ</t>
    </rPh>
    <phoneticPr fontId="6"/>
  </si>
  <si>
    <t>低標高地帯</t>
    <rPh sb="0" eb="1">
      <t>テイ</t>
    </rPh>
    <rPh sb="1" eb="5">
      <t>ヒョウコウチタイ</t>
    </rPh>
    <phoneticPr fontId="6"/>
  </si>
  <si>
    <t>夏期高温地帯</t>
    <rPh sb="0" eb="2">
      <t>カキ</t>
    </rPh>
    <rPh sb="2" eb="6">
      <t>コウオンチタイ</t>
    </rPh>
    <phoneticPr fontId="6"/>
  </si>
  <si>
    <t>関東・中部</t>
    <rPh sb="0" eb="2">
      <t>カントウ</t>
    </rPh>
    <rPh sb="3" eb="5">
      <t>チュウブ</t>
    </rPh>
    <phoneticPr fontId="6"/>
  </si>
  <si>
    <t>髙標高寒冷地帯</t>
    <rPh sb="0" eb="7">
      <t>コウヒョウコウチタイ</t>
    </rPh>
    <phoneticPr fontId="6"/>
  </si>
  <si>
    <t>沿岸温暖地帯</t>
    <rPh sb="0" eb="4">
      <t>エンガンオンダン</t>
    </rPh>
    <rPh sb="4" eb="6">
      <t>コウオンチタイ</t>
    </rPh>
    <phoneticPr fontId="6"/>
  </si>
  <si>
    <t>近畿・中国</t>
    <rPh sb="0" eb="2">
      <t>キンキ</t>
    </rPh>
    <rPh sb="3" eb="5">
      <t>チュウゴク</t>
    </rPh>
    <phoneticPr fontId="6"/>
  </si>
  <si>
    <t>近畿内陸部地帯</t>
    <rPh sb="0" eb="5">
      <t>キンキナイリクブ</t>
    </rPh>
    <rPh sb="5" eb="7">
      <t>チタイ</t>
    </rPh>
    <phoneticPr fontId="6"/>
  </si>
  <si>
    <t>近畿南部地帯</t>
    <rPh sb="0" eb="6">
      <t>キンキナンブチタイ</t>
    </rPh>
    <phoneticPr fontId="6"/>
  </si>
  <si>
    <t>低標高沿岸・島しょ地帯</t>
    <rPh sb="0" eb="3">
      <t>テイヒョウコウ</t>
    </rPh>
    <rPh sb="3" eb="5">
      <t>エンガンオンダン</t>
    </rPh>
    <rPh sb="6" eb="7">
      <t>トウ</t>
    </rPh>
    <rPh sb="9" eb="11">
      <t>コウオンチタイ</t>
    </rPh>
    <phoneticPr fontId="6"/>
  </si>
  <si>
    <t>※乾物</t>
    <rPh sb="1" eb="3">
      <t>カンブツ</t>
    </rPh>
    <phoneticPr fontId="6"/>
  </si>
  <si>
    <t>入力目安</t>
    <rPh sb="0" eb="2">
      <t>ニュウリョク</t>
    </rPh>
    <rPh sb="2" eb="4">
      <t>メヤス</t>
    </rPh>
    <phoneticPr fontId="6"/>
  </si>
  <si>
    <t>四国</t>
    <rPh sb="0" eb="2">
      <t>シコク</t>
    </rPh>
    <phoneticPr fontId="6"/>
  </si>
  <si>
    <t>九州</t>
    <rPh sb="0" eb="2">
      <t>キュウシュウチイキ</t>
    </rPh>
    <phoneticPr fontId="6"/>
  </si>
  <si>
    <t>沖縄</t>
    <rPh sb="0" eb="2">
      <t>オキナワチイキ</t>
    </rPh>
    <phoneticPr fontId="6"/>
  </si>
  <si>
    <t>電気柵タイプ</t>
    <rPh sb="0" eb="3">
      <t>デンキサク</t>
    </rPh>
    <phoneticPr fontId="6"/>
  </si>
  <si>
    <t>簡易電気柵</t>
    <rPh sb="0" eb="2">
      <t>カンイ</t>
    </rPh>
    <rPh sb="2" eb="5">
      <t>デンキサク</t>
    </rPh>
    <phoneticPr fontId="6"/>
  </si>
  <si>
    <t>網型電気柵</t>
    <rPh sb="0" eb="2">
      <t>アミガタ</t>
    </rPh>
    <rPh sb="2" eb="5">
      <t>デンキサク</t>
    </rPh>
    <phoneticPr fontId="6"/>
  </si>
  <si>
    <t>フェンシングワイヤ柵</t>
    <rPh sb="9" eb="10">
      <t>サク</t>
    </rPh>
    <phoneticPr fontId="6"/>
  </si>
  <si>
    <t>費用</t>
    <rPh sb="0" eb="2">
      <t>ヒヨウ</t>
    </rPh>
    <phoneticPr fontId="6"/>
  </si>
  <si>
    <t xml:space="preserve">円/m </t>
    <rPh sb="0" eb="1">
      <t>エン</t>
    </rPh>
    <phoneticPr fontId="6"/>
  </si>
  <si>
    <t>※乾物</t>
    <rPh sb="1" eb="3">
      <t>カンブツ</t>
    </rPh>
    <phoneticPr fontId="6"/>
  </si>
  <si>
    <t>「草地管理指標–草地の維持管理編」（農林水産省生産局2006）による</t>
    <rPh sb="18" eb="23">
      <t>ノウリンスイサンショウ</t>
    </rPh>
    <rPh sb="23" eb="26">
      <t>セイサンキョク</t>
    </rPh>
    <phoneticPr fontId="6"/>
  </si>
  <si>
    <t>チモシ-＆オーチャードグラス</t>
    <phoneticPr fontId="6"/>
  </si>
  <si>
    <t>生産目標値下限（t/ha/年 )</t>
    <rPh sb="0" eb="4">
      <t>セイサンモクヒョウ</t>
    </rPh>
    <rPh sb="4" eb="5">
      <t>アタイ</t>
    </rPh>
    <rPh sb="5" eb="7">
      <t>カゲン</t>
    </rPh>
    <rPh sb="13" eb="14">
      <t>ネン</t>
    </rPh>
    <phoneticPr fontId="6"/>
  </si>
  <si>
    <t>生産目標値上限（t/ha/年 )</t>
    <rPh sb="0" eb="4">
      <t>セイサンモクヒョウ</t>
    </rPh>
    <rPh sb="4" eb="5">
      <t>アタイ</t>
    </rPh>
    <rPh sb="5" eb="6">
      <t>ウエ</t>
    </rPh>
    <rPh sb="6" eb="7">
      <t>カゲン</t>
    </rPh>
    <rPh sb="13" eb="14">
      <t>ネン</t>
    </rPh>
    <phoneticPr fontId="6"/>
  </si>
  <si>
    <t>太平洋沿岸地帯</t>
    <rPh sb="0" eb="3">
      <t>タイヘイヨウ</t>
    </rPh>
    <rPh sb="3" eb="5">
      <t>エンガン</t>
    </rPh>
    <rPh sb="5" eb="7">
      <t>キコウチタイ</t>
    </rPh>
    <phoneticPr fontId="6"/>
  </si>
  <si>
    <t>瀬戸内沿岸地帯</t>
    <rPh sb="0" eb="3">
      <t>セトウチ</t>
    </rPh>
    <rPh sb="3" eb="5">
      <t>エンガン</t>
    </rPh>
    <rPh sb="5" eb="7">
      <t>キコウチタイ</t>
    </rPh>
    <phoneticPr fontId="6"/>
  </si>
  <si>
    <t>四国山地地帯</t>
    <rPh sb="0" eb="4">
      <t>シコクサンチ</t>
    </rPh>
    <rPh sb="4" eb="6">
      <t>キコウチタイ</t>
    </rPh>
    <phoneticPr fontId="6"/>
  </si>
  <si>
    <t>四国山地地帯</t>
    <rPh sb="0" eb="2">
      <t>シコク</t>
    </rPh>
    <rPh sb="2" eb="4">
      <t>サンチ</t>
    </rPh>
    <rPh sb="4" eb="6">
      <t>キコウチタイ</t>
    </rPh>
    <phoneticPr fontId="6"/>
  </si>
  <si>
    <t>中国山地地帯</t>
    <rPh sb="0" eb="2">
      <t>チュウゴク</t>
    </rPh>
    <rPh sb="2" eb="4">
      <t>サンチチイキ</t>
    </rPh>
    <rPh sb="4" eb="6">
      <t>チタイ</t>
    </rPh>
    <phoneticPr fontId="6"/>
  </si>
  <si>
    <t>瀬戸内沿岸地帯</t>
    <rPh sb="0" eb="3">
      <t>セトウチ</t>
    </rPh>
    <rPh sb="3" eb="5">
      <t>エンガン</t>
    </rPh>
    <rPh sb="5" eb="7">
      <t>チュウサンカンチタイ</t>
    </rPh>
    <phoneticPr fontId="6"/>
  </si>
  <si>
    <t>日本海沿岸地帯</t>
    <rPh sb="0" eb="5">
      <t>ニホンカイエンガン</t>
    </rPh>
    <rPh sb="5" eb="7">
      <t>チタイ</t>
    </rPh>
    <phoneticPr fontId="6"/>
  </si>
  <si>
    <t>髙標高地帯（600ｍ以上）</t>
    <rPh sb="0" eb="5">
      <t>コウヒョウコウチタイ</t>
    </rPh>
    <rPh sb="10" eb="12">
      <t>イジョウ</t>
    </rPh>
    <phoneticPr fontId="6"/>
  </si>
  <si>
    <t>中標高地帯（300-600ｍ）</t>
    <rPh sb="0" eb="5">
      <t>チュウヒョウコウチタイ</t>
    </rPh>
    <phoneticPr fontId="6"/>
  </si>
  <si>
    <t>低標高地帯（300ｍ以下）</t>
    <rPh sb="0" eb="1">
      <t>テイ</t>
    </rPh>
    <rPh sb="1" eb="5">
      <t>ヒョウコウチタイ</t>
    </rPh>
    <rPh sb="10" eb="12">
      <t>イカ</t>
    </rPh>
    <phoneticPr fontId="6"/>
  </si>
  <si>
    <t>沖縄群島</t>
    <rPh sb="0" eb="2">
      <t>オキナワ</t>
    </rPh>
    <rPh sb="2" eb="3">
      <t>グン</t>
    </rPh>
    <rPh sb="3" eb="4">
      <t>ホントウチタイ</t>
    </rPh>
    <phoneticPr fontId="6"/>
  </si>
  <si>
    <t>宮古群島</t>
    <rPh sb="0" eb="4">
      <t>ミヤコショトウ</t>
    </rPh>
    <phoneticPr fontId="6"/>
  </si>
  <si>
    <t>八重山群島</t>
    <rPh sb="0" eb="5">
      <t>ヤエヤマショトウ</t>
    </rPh>
    <phoneticPr fontId="6"/>
  </si>
  <si>
    <t>地域</t>
    <rPh sb="0" eb="2">
      <t>チイキ</t>
    </rPh>
    <phoneticPr fontId="10"/>
  </si>
  <si>
    <t>写真</t>
    <rPh sb="0" eb="2">
      <t>シャシン</t>
    </rPh>
    <phoneticPr fontId="10"/>
  </si>
  <si>
    <t>北海道＿地域</t>
    <rPh sb="0" eb="3">
      <t>ホッカイドウ</t>
    </rPh>
    <rPh sb="4" eb="6">
      <t>チイキ</t>
    </rPh>
    <phoneticPr fontId="11"/>
  </si>
  <si>
    <t>東北＿地域</t>
    <rPh sb="0" eb="2">
      <t>トウホク</t>
    </rPh>
    <rPh sb="3" eb="5">
      <t>チイキ</t>
    </rPh>
    <phoneticPr fontId="11"/>
  </si>
  <si>
    <t>関東・中部＿地域</t>
    <rPh sb="0" eb="2">
      <t>カントウ</t>
    </rPh>
    <rPh sb="3" eb="5">
      <t>チュウブ</t>
    </rPh>
    <rPh sb="6" eb="8">
      <t>チイキ</t>
    </rPh>
    <phoneticPr fontId="11"/>
  </si>
  <si>
    <t>近畿・中国＿地域</t>
    <rPh sb="0" eb="2">
      <t>キンキ</t>
    </rPh>
    <rPh sb="3" eb="5">
      <t>チュウゴク</t>
    </rPh>
    <rPh sb="6" eb="8">
      <t>チイキ</t>
    </rPh>
    <phoneticPr fontId="11"/>
  </si>
  <si>
    <t>四国＿地域</t>
    <rPh sb="0" eb="2">
      <t>シコク</t>
    </rPh>
    <rPh sb="3" eb="5">
      <t>チイキ</t>
    </rPh>
    <phoneticPr fontId="11"/>
  </si>
  <si>
    <t>九州＿地域</t>
    <rPh sb="0" eb="2">
      <t>キュウシュウチイキ</t>
    </rPh>
    <rPh sb="3" eb="5">
      <t>チイキ</t>
    </rPh>
    <phoneticPr fontId="11"/>
  </si>
  <si>
    <t>沖縄＿地域</t>
    <rPh sb="0" eb="2">
      <t>オキナワチイキ</t>
    </rPh>
    <rPh sb="3" eb="5">
      <t>チイキ</t>
    </rPh>
    <phoneticPr fontId="11"/>
  </si>
  <si>
    <t>入力項目</t>
    <rPh sb="0" eb="2">
      <t>ニュウリョク</t>
    </rPh>
    <rPh sb="2" eb="4">
      <t>コウモク</t>
    </rPh>
    <phoneticPr fontId="6"/>
  </si>
  <si>
    <t>牧草被害率に基づく電気柵導入決定支援シート</t>
    <rPh sb="0" eb="2">
      <t>ボクソウ</t>
    </rPh>
    <rPh sb="2" eb="4">
      <t>ヒガイ</t>
    </rPh>
    <rPh sb="4" eb="5">
      <t>リツ</t>
    </rPh>
    <rPh sb="6" eb="7">
      <t>モト</t>
    </rPh>
    <rPh sb="9" eb="12">
      <t>デンキサク</t>
    </rPh>
    <rPh sb="12" eb="14">
      <t>ドウニュウ</t>
    </rPh>
    <rPh sb="14" eb="16">
      <t>ケッテイ</t>
    </rPh>
    <rPh sb="16" eb="18">
      <t>シエン</t>
    </rPh>
    <phoneticPr fontId="6"/>
  </si>
  <si>
    <t>草種(北海道のアルファルファは除く）</t>
    <rPh sb="0" eb="1">
      <t>クサ</t>
    </rPh>
    <rPh sb="1" eb="2">
      <t>シュ</t>
    </rPh>
    <rPh sb="3" eb="6">
      <t>ホッカイドウ</t>
    </rPh>
    <rPh sb="15" eb="16">
      <t>ノゾ</t>
    </rPh>
    <phoneticPr fontId="6"/>
  </si>
  <si>
    <t>その他の情報（入力目安表示用）</t>
    <rPh sb="2" eb="3">
      <t>タ</t>
    </rPh>
    <rPh sb="4" eb="6">
      <t>ジョウホウ</t>
    </rPh>
    <rPh sb="7" eb="9">
      <t>ニュウリョク</t>
    </rPh>
    <rPh sb="9" eb="11">
      <t>メヤス</t>
    </rPh>
    <rPh sb="11" eb="14">
      <t>ヒョウジヨウ</t>
    </rPh>
    <phoneticPr fontId="6"/>
  </si>
  <si>
    <t>m</t>
    <phoneticPr fontId="6"/>
  </si>
  <si>
    <t>入力項目が空欄時に表示されます</t>
    <rPh sb="0" eb="2">
      <t>ニュウリョク</t>
    </rPh>
    <rPh sb="2" eb="4">
      <t>コウモク</t>
    </rPh>
    <rPh sb="5" eb="8">
      <t>クウランジ</t>
    </rPh>
    <rPh sb="9" eb="11">
      <t>ヒョウジ</t>
    </rPh>
    <phoneticPr fontId="6"/>
  </si>
  <si>
    <t>t/ha/年</t>
    <rPh sb="5" eb="6">
      <t>ネン</t>
    </rPh>
    <phoneticPr fontId="6"/>
  </si>
  <si>
    <t>空欄に数値を入力してください</t>
    <rPh sb="0" eb="2">
      <t>クウラン</t>
    </rPh>
    <rPh sb="3" eb="5">
      <t>スウチ</t>
    </rPh>
    <rPh sb="6" eb="8">
      <t>ニュウリョク</t>
    </rPh>
    <phoneticPr fontId="6"/>
  </si>
  <si>
    <t>電気柵導入費（円）</t>
    <rPh sb="0" eb="2">
      <t>デンキ</t>
    </rPh>
    <rPh sb="2" eb="3">
      <t>サク</t>
    </rPh>
    <rPh sb="3" eb="5">
      <t>ドウニュウ</t>
    </rPh>
    <rPh sb="5" eb="6">
      <t>ヒ</t>
    </rPh>
    <rPh sb="7" eb="8">
      <t>エン</t>
    </rPh>
    <phoneticPr fontId="6"/>
  </si>
  <si>
    <t>診断結果</t>
    <rPh sb="0" eb="2">
      <t>シンダン</t>
    </rPh>
    <rPh sb="2" eb="4">
      <t>ケッカ</t>
    </rPh>
    <phoneticPr fontId="6"/>
  </si>
  <si>
    <t>判　定</t>
    <rPh sb="0" eb="3">
      <t>ハンテイ</t>
    </rPh>
    <phoneticPr fontId="6"/>
  </si>
  <si>
    <t>地帯の選択には右の区分図をご確認ください</t>
    <rPh sb="0" eb="2">
      <t>チタイ</t>
    </rPh>
    <rPh sb="3" eb="5">
      <t>センタク</t>
    </rPh>
    <rPh sb="7" eb="8">
      <t>ミギ</t>
    </rPh>
    <rPh sb="9" eb="12">
      <t>クブンズ</t>
    </rPh>
    <rPh sb="14" eb="16">
      <t>カクニン</t>
    </rPh>
    <phoneticPr fontId="6"/>
  </si>
  <si>
    <t>①草地面積（ha)</t>
    <rPh sb="1" eb="5">
      <t>ソウチメンセキ</t>
    </rPh>
    <phoneticPr fontId="6"/>
  </si>
  <si>
    <t>②草地の総外周（ｍ）</t>
    <rPh sb="1" eb="3">
      <t>クサチ</t>
    </rPh>
    <rPh sb="4" eb="5">
      <t>ソウ</t>
    </rPh>
    <rPh sb="5" eb="7">
      <t>ガイシュウ</t>
    </rPh>
    <phoneticPr fontId="6"/>
  </si>
  <si>
    <t>③牧草生産量（ｔ/ha/年）</t>
    <rPh sb="1" eb="3">
      <t>ボクソウ</t>
    </rPh>
    <rPh sb="3" eb="6">
      <t>セイサンリョウ</t>
    </rPh>
    <rPh sb="12" eb="13">
      <t>ネン</t>
    </rPh>
    <phoneticPr fontId="6"/>
  </si>
  <si>
    <t>⑤牧草購入単価（円/kg）</t>
    <rPh sb="1" eb="3">
      <t>ボクソウ</t>
    </rPh>
    <rPh sb="3" eb="7">
      <t>コウニュウタンカ</t>
    </rPh>
    <rPh sb="8" eb="9">
      <t>エン</t>
    </rPh>
    <phoneticPr fontId="6"/>
  </si>
  <si>
    <t>⑥電気柵単価（円/ｍ）</t>
    <rPh sb="1" eb="4">
      <t>デンキサク</t>
    </rPh>
    <rPh sb="4" eb="6">
      <t>タンカ</t>
    </rPh>
    <rPh sb="7" eb="8">
      <t>エン</t>
    </rPh>
    <phoneticPr fontId="6"/>
  </si>
  <si>
    <t>②、③、⑥が不明の場合は「入力目安」の値を入力してください</t>
    <rPh sb="6" eb="8">
      <t>フメイ</t>
    </rPh>
    <rPh sb="9" eb="11">
      <t>バアイ</t>
    </rPh>
    <rPh sb="13" eb="15">
      <t>ニュウリョク</t>
    </rPh>
    <rPh sb="15" eb="17">
      <t>メヤス</t>
    </rPh>
    <rPh sb="19" eb="20">
      <t>アタイ</t>
    </rPh>
    <rPh sb="21" eb="23">
      <t>ニュウリョク</t>
    </rPh>
    <phoneticPr fontId="6"/>
  </si>
  <si>
    <t>⑦電気柵耐用年</t>
    <rPh sb="1" eb="4">
      <t>デンキサク</t>
    </rPh>
    <rPh sb="4" eb="6">
      <t>タイヨウ</t>
    </rPh>
    <rPh sb="6" eb="7">
      <t>ネンスウ</t>
    </rPh>
    <phoneticPr fontId="6"/>
  </si>
  <si>
    <t>電気柵耐用年数</t>
    <rPh sb="0" eb="3">
      <t>デンキサク</t>
    </rPh>
    <rPh sb="3" eb="5">
      <t>タイヨウ</t>
    </rPh>
    <rPh sb="5" eb="7">
      <t>ネンスウ</t>
    </rPh>
    <phoneticPr fontId="6"/>
  </si>
  <si>
    <t>耐用年数</t>
    <rPh sb="0" eb="2">
      <t>タイヨウ</t>
    </rPh>
    <rPh sb="2" eb="4">
      <t>ネンスウ</t>
    </rPh>
    <phoneticPr fontId="6"/>
  </si>
  <si>
    <t>年</t>
    <rPh sb="0" eb="1">
      <t>ネン</t>
    </rPh>
    <phoneticPr fontId="6"/>
  </si>
  <si>
    <t>ケージ1</t>
    <phoneticPr fontId="6"/>
  </si>
  <si>
    <t>内側</t>
    <rPh sb="0" eb="2">
      <t>ウチガワ</t>
    </rPh>
    <phoneticPr fontId="6"/>
  </si>
  <si>
    <t>外側</t>
    <rPh sb="0" eb="2">
      <t>ソトガワ</t>
    </rPh>
    <phoneticPr fontId="6"/>
  </si>
  <si>
    <t>ケージ2</t>
    <phoneticPr fontId="6"/>
  </si>
  <si>
    <t>ケージ3</t>
    <phoneticPr fontId="6"/>
  </si>
  <si>
    <t>ケージ4</t>
    <phoneticPr fontId="6"/>
  </si>
  <si>
    <t>ケージ5</t>
    <phoneticPr fontId="6"/>
  </si>
  <si>
    <t>ケージ6</t>
    <phoneticPr fontId="6"/>
  </si>
  <si>
    <t>ケージ7</t>
    <phoneticPr fontId="6"/>
  </si>
  <si>
    <t>ケージ8</t>
    <phoneticPr fontId="6"/>
  </si>
  <si>
    <t>ケージ9</t>
    <phoneticPr fontId="6"/>
  </si>
  <si>
    <t>ケージ10</t>
    <phoneticPr fontId="6"/>
  </si>
  <si>
    <t>④牧草被害率（％）</t>
    <rPh sb="1" eb="3">
      <t>ボクソウ</t>
    </rPh>
    <rPh sb="3" eb="6">
      <t>ヒガイリツ</t>
    </rPh>
    <phoneticPr fontId="6"/>
  </si>
  <si>
    <t>％</t>
    <phoneticPr fontId="6"/>
  </si>
  <si>
    <t>推定被害額（円／年）</t>
    <rPh sb="0" eb="2">
      <t>スイテイ</t>
    </rPh>
    <rPh sb="2" eb="5">
      <t>ヒガイガク</t>
    </rPh>
    <rPh sb="6" eb="7">
      <t>エン</t>
    </rPh>
    <rPh sb="8" eb="9">
      <t>ネン</t>
    </rPh>
    <phoneticPr fontId="6"/>
  </si>
  <si>
    <t>初期経費回収可能年数</t>
    <rPh sb="0" eb="4">
      <t>ショキケイヒ</t>
    </rPh>
    <rPh sb="4" eb="6">
      <t>カイシュウ</t>
    </rPh>
    <rPh sb="6" eb="8">
      <t>カノウ</t>
    </rPh>
    <rPh sb="8" eb="9">
      <t>ネン</t>
    </rPh>
    <rPh sb="9" eb="10">
      <t>スウ</t>
    </rPh>
    <phoneticPr fontId="6"/>
  </si>
  <si>
    <r>
      <t>B／C（（推定被害額</t>
    </r>
    <r>
      <rPr>
        <sz val="18"/>
        <color indexed="9"/>
        <rFont val="ＭＳ Ｐゴシック"/>
        <family val="3"/>
        <charset val="128"/>
      </rPr>
      <t>☓電気柵耐用年</t>
    </r>
    <r>
      <rPr>
        <sz val="18"/>
        <color indexed="9"/>
        <rFont val="HG丸ｺﾞｼｯｸM-PRO"/>
        <family val="3"/>
        <charset val="128"/>
      </rPr>
      <t>）/電気柵導入費）</t>
    </r>
    <rPh sb="5" eb="7">
      <t>スイテイ</t>
    </rPh>
    <rPh sb="7" eb="9">
      <t>ヒガイ</t>
    </rPh>
    <rPh sb="9" eb="10">
      <t>ガク</t>
    </rPh>
    <rPh sb="11" eb="14">
      <t>デンキサク</t>
    </rPh>
    <rPh sb="14" eb="16">
      <t>タイヨウ</t>
    </rPh>
    <rPh sb="16" eb="17">
      <t>ネンスウ</t>
    </rPh>
    <rPh sb="19" eb="22">
      <t>デンキサク</t>
    </rPh>
    <rPh sb="22" eb="25">
      <t>ドウニュウヒ</t>
    </rPh>
    <phoneticPr fontId="6"/>
  </si>
  <si>
    <t>電気柵以外の資材を利用する場合、当該資材の</t>
    <rPh sb="0" eb="3">
      <t>デンキサク</t>
    </rPh>
    <rPh sb="3" eb="5">
      <t>イガイ</t>
    </rPh>
    <rPh sb="6" eb="8">
      <t>シザイ</t>
    </rPh>
    <rPh sb="9" eb="11">
      <t>リヨウ</t>
    </rPh>
    <rPh sb="13" eb="15">
      <t>バアイ</t>
    </rPh>
    <rPh sb="16" eb="18">
      <t>トウガイ</t>
    </rPh>
    <rPh sb="18" eb="20">
      <t>シザイ</t>
    </rPh>
    <phoneticPr fontId="6"/>
  </si>
  <si>
    <t>④は草高を「計算シート」に入力して算出できます</t>
    <rPh sb="2" eb="4">
      <t>ソウコウ</t>
    </rPh>
    <rPh sb="6" eb="8">
      <t>ケイサン</t>
    </rPh>
    <rPh sb="13" eb="15">
      <t>ニュウリョク</t>
    </rPh>
    <rPh sb="17" eb="19">
      <t>サンシュツ</t>
    </rPh>
    <phoneticPr fontId="6"/>
  </si>
  <si>
    <t>単価と耐用年を⑥と⑦に入力すれば対応可能です</t>
    <rPh sb="0" eb="2">
      <t>タンカ</t>
    </rPh>
    <rPh sb="3" eb="5">
      <t>タイヨウ</t>
    </rPh>
    <rPh sb="5" eb="6">
      <t>ネン</t>
    </rPh>
    <rPh sb="11" eb="13">
      <t>ニュウリョク</t>
    </rPh>
    <rPh sb="16" eb="18">
      <t>タイオウ</t>
    </rPh>
    <rPh sb="18" eb="20">
      <t>カノウ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</si>
</sst>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;;;"/>
    <numFmt numFmtId="177" formatCode="0.0\ &quot;年&quot;"/>
    <numFmt numFmtId="178" formatCode="0.0_ "/>
  </numFmts>
  <fonts count="38" x14ac:knownFonts="1"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rgb="FF006100"/>
      <name val="ＭＳ Ｐゴシック"/>
      <family val="2"/>
      <charset val="128"/>
      <scheme val="minor"/>
    </font>
    <font>
      <sz val="12"/>
      <color rgb="FF9C650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name val="ＭＳ 明朝"/>
      <family val="1"/>
      <charset val="128"/>
    </font>
    <font>
      <b/>
      <sz val="11"/>
      <color indexed="8"/>
      <name val="ＭＳ Ｐゴシック"/>
      <family val="3"/>
      <charset val="128"/>
    </font>
    <font>
      <sz val="14"/>
      <color theme="0"/>
      <name val="HG丸ｺﾞｼｯｸM-PRO"/>
      <family val="3"/>
      <charset val="128"/>
    </font>
    <font>
      <sz val="14"/>
      <color rgb="FF006100"/>
      <name val="HG丸ｺﾞｼｯｸM-PRO"/>
      <family val="3"/>
      <charset val="128"/>
    </font>
    <font>
      <b/>
      <sz val="11"/>
      <name val="ＭＳ Ｐゴシック"/>
      <family val="3"/>
      <charset val="128"/>
    </font>
    <font>
      <b/>
      <sz val="12"/>
      <color theme="0"/>
      <name val="ＭＳ Ｐゴシック"/>
      <family val="2"/>
      <charset val="128"/>
      <scheme val="minor"/>
    </font>
    <font>
      <sz val="12"/>
      <color theme="0"/>
      <name val="ＭＳ Ｐゴシック"/>
      <family val="2"/>
      <charset val="128"/>
      <scheme val="minor"/>
    </font>
    <font>
      <sz val="12"/>
      <color rgb="FF9C6500"/>
      <name val="HG丸ｺﾞｼｯｸM-PRO"/>
      <family val="3"/>
      <charset val="128"/>
    </font>
    <font>
      <sz val="16"/>
      <color rgb="FF9C6500"/>
      <name val="HG丸ｺﾞｼｯｸM-PRO"/>
      <family val="3"/>
      <charset val="128"/>
    </font>
    <font>
      <sz val="14"/>
      <color indexed="9"/>
      <name val="HG丸ｺﾞｼｯｸM-PRO"/>
      <family val="3"/>
      <charset val="128"/>
    </font>
    <font>
      <b/>
      <sz val="14"/>
      <color theme="0"/>
      <name val="HG丸ｺﾞｼｯｸM-PRO"/>
      <family val="3"/>
      <charset val="128"/>
    </font>
    <font>
      <sz val="14"/>
      <color rgb="FF9C6500"/>
      <name val="HG丸ｺﾞｼｯｸM-PRO"/>
      <family val="3"/>
      <charset val="128"/>
    </font>
    <font>
      <sz val="14"/>
      <color indexed="60"/>
      <name val="HG丸ｺﾞｼｯｸM-PRO"/>
      <family val="3"/>
      <charset val="128"/>
    </font>
    <font>
      <sz val="22"/>
      <color theme="1"/>
      <name val="HG丸ｺﾞｼｯｸM-PRO"/>
      <family val="3"/>
      <charset val="128"/>
    </font>
    <font>
      <sz val="24"/>
      <color rgb="FFFF0000"/>
      <name val="HG丸ｺﾞｼｯｸM-PRO"/>
      <family val="3"/>
      <charset val="128"/>
    </font>
    <font>
      <sz val="12"/>
      <color rgb="FFFF9646"/>
      <name val="HG丸ｺﾞｼｯｸM-PRO"/>
      <family val="3"/>
      <charset val="128"/>
    </font>
    <font>
      <sz val="16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36"/>
      <color theme="1"/>
      <name val="HG丸ｺﾞｼｯｸM-PRO"/>
      <family val="3"/>
      <charset val="128"/>
    </font>
    <font>
      <sz val="20"/>
      <color indexed="9"/>
      <name val="HG丸ｺﾞｼｯｸM-PRO"/>
      <family val="3"/>
      <charset val="128"/>
    </font>
    <font>
      <b/>
      <sz val="22"/>
      <color theme="0"/>
      <name val="HG丸ｺﾞｼｯｸM-PRO"/>
      <family val="3"/>
      <charset val="128"/>
    </font>
    <font>
      <sz val="22"/>
      <color rgb="FF006100"/>
      <name val="ＭＳ Ｐゴシック"/>
      <family val="2"/>
      <charset val="128"/>
      <scheme val="minor"/>
    </font>
    <font>
      <sz val="22"/>
      <color rgb="FFFF0000"/>
      <name val="HG丸ｺﾞｼｯｸM-PRO"/>
      <family val="3"/>
      <charset val="128"/>
    </font>
    <font>
      <sz val="18"/>
      <color indexed="9"/>
      <name val="HG丸ｺﾞｼｯｸM-PRO"/>
      <family val="3"/>
      <charset val="128"/>
    </font>
    <font>
      <sz val="18"/>
      <color indexed="9"/>
      <name val="ＭＳ Ｐゴシック"/>
      <family val="3"/>
      <charset val="128"/>
    </font>
  </fonts>
  <fills count="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rgb="FFA5A5A5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FFCC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FFCC33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9"/>
      </right>
      <top/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double">
        <color rgb="FF3F3F3F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 style="thin">
        <color rgb="FFB2B2B2"/>
      </right>
      <top/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/>
      <diagonal/>
    </border>
    <border>
      <left/>
      <right style="thin">
        <color rgb="FFB2B2B2"/>
      </right>
      <top style="thin">
        <color rgb="FFB2B2B2"/>
      </top>
      <bottom/>
      <diagonal/>
    </border>
    <border>
      <left style="thin">
        <color rgb="FFB2B2B2"/>
      </left>
      <right/>
      <top/>
      <bottom/>
      <diagonal/>
    </border>
    <border>
      <left/>
      <right style="thin">
        <color rgb="FFB2B2B2"/>
      </right>
      <top/>
      <bottom/>
      <diagonal/>
    </border>
    <border>
      <left style="thin">
        <color rgb="FFB2B2B2"/>
      </left>
      <right/>
      <top/>
      <bottom style="thin">
        <color rgb="FFB2B2B2"/>
      </bottom>
      <diagonal/>
    </border>
    <border>
      <left/>
      <right style="thin">
        <color rgb="FFB2B2B2"/>
      </right>
      <top/>
      <bottom style="thin">
        <color rgb="FFB2B2B2"/>
      </bottom>
      <diagonal/>
    </border>
    <border>
      <left/>
      <right/>
      <top style="thin">
        <color rgb="FFB2B2B2"/>
      </top>
      <bottom/>
      <diagonal/>
    </border>
    <border>
      <left/>
      <right/>
      <top/>
      <bottom style="thin">
        <color rgb="FFB2B2B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4">
    <xf numFmtId="0" fontId="0" fillId="0" borderId="0">
      <protection locked="0"/>
    </xf>
    <xf numFmtId="38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3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9" fillId="0" borderId="0">
      <alignment vertical="center"/>
    </xf>
    <xf numFmtId="0" fontId="11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38" fontId="13" fillId="0" borderId="0" applyFont="0" applyFill="0" applyBorder="0" applyAlignment="0" applyProtection="0"/>
    <xf numFmtId="0" fontId="14" fillId="0" borderId="6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18" fillId="20" borderId="7" applyNumberFormat="0" applyAlignment="0" applyProtection="0"/>
    <xf numFmtId="0" fontId="19" fillId="21" borderId="0" applyNumberFormat="0" applyBorder="0" applyAlignment="0" applyProtection="0"/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7" fillId="0" borderId="0" applyNumberFormat="0" applyFill="0" applyBorder="0" applyAlignment="0" applyProtection="0">
      <protection locked="0"/>
    </xf>
    <xf numFmtId="0" fontId="8" fillId="0" borderId="0" applyNumberFormat="0" applyFill="0" applyBorder="0" applyAlignment="0" applyProtection="0">
      <protection locked="0"/>
    </xf>
    <xf numFmtId="0" fontId="2" fillId="22" borderId="11" applyNumberFormat="0" applyFont="0" applyAlignment="0" applyProtection="0"/>
    <xf numFmtId="0" fontId="2" fillId="23" borderId="0" applyNumberFormat="0" applyBorder="0" applyAlignment="0" applyProtection="0"/>
    <xf numFmtId="9" fontId="1" fillId="0" borderId="0" applyFont="0" applyFill="0" applyBorder="0" applyAlignment="0" applyProtection="0"/>
  </cellStyleXfs>
  <cellXfs count="95">
    <xf numFmtId="0" fontId="0" fillId="0" borderId="0" xfId="0">
      <protection locked="0"/>
    </xf>
    <xf numFmtId="0" fontId="0" fillId="0" borderId="1" xfId="0" applyBorder="1" applyAlignment="1">
      <alignment wrapText="1"/>
      <protection locked="0"/>
    </xf>
    <xf numFmtId="38" fontId="0" fillId="0" borderId="0" xfId="1" applyFont="1"/>
    <xf numFmtId="0" fontId="0" fillId="0" borderId="0" xfId="0" applyBorder="1">
      <protection locked="0"/>
    </xf>
    <xf numFmtId="0" fontId="0" fillId="0" borderId="0" xfId="0" applyAlignment="1">
      <alignment horizontal="left"/>
      <protection locked="0"/>
    </xf>
    <xf numFmtId="0" fontId="9" fillId="0" borderId="0" xfId="70">
      <alignment vertical="center"/>
    </xf>
    <xf numFmtId="0" fontId="9" fillId="0" borderId="1" xfId="70" applyFont="1" applyBorder="1" applyAlignment="1">
      <alignment horizontal="center" vertical="center"/>
    </xf>
    <xf numFmtId="0" fontId="9" fillId="0" borderId="1" xfId="70" applyBorder="1">
      <alignment vertical="center"/>
    </xf>
    <xf numFmtId="176" fontId="9" fillId="0" borderId="0" xfId="70" applyNumberFormat="1" applyAlignment="1" applyProtection="1">
      <protection locked="0"/>
    </xf>
    <xf numFmtId="0" fontId="9" fillId="4" borderId="0" xfId="70" applyFill="1">
      <alignment vertical="center"/>
    </xf>
    <xf numFmtId="0" fontId="17" fillId="4" borderId="4" xfId="70" applyFont="1" applyFill="1" applyBorder="1" applyAlignment="1">
      <alignment horizontal="center" vertical="center"/>
    </xf>
    <xf numFmtId="0" fontId="17" fillId="4" borderId="5" xfId="70" applyFont="1" applyFill="1" applyBorder="1" applyAlignment="1">
      <alignment horizontal="center" vertical="center"/>
    </xf>
    <xf numFmtId="0" fontId="15" fillId="21" borderId="2" xfId="96" applyFont="1" applyBorder="1" applyAlignment="1" applyProtection="1">
      <alignment vertical="center"/>
    </xf>
    <xf numFmtId="38" fontId="15" fillId="21" borderId="2" xfId="96" applyNumberFormat="1" applyFont="1" applyBorder="1" applyAlignment="1" applyProtection="1">
      <alignment vertical="center"/>
    </xf>
    <xf numFmtId="0" fontId="25" fillId="19" borderId="2" xfId="3" applyFont="1" applyFill="1" applyBorder="1" applyAlignment="1" applyProtection="1">
      <alignment horizontal="left" vertical="center"/>
    </xf>
    <xf numFmtId="0" fontId="20" fillId="3" borderId="0" xfId="3" applyFont="1" applyProtection="1"/>
    <xf numFmtId="38" fontId="20" fillId="3" borderId="0" xfId="3" applyNumberFormat="1" applyFont="1" applyProtection="1"/>
    <xf numFmtId="0" fontId="21" fillId="3" borderId="0" xfId="3" applyFont="1" applyAlignment="1" applyProtection="1">
      <alignment horizontal="center"/>
    </xf>
    <xf numFmtId="0" fontId="21" fillId="3" borderId="0" xfId="3" applyFont="1" applyProtection="1"/>
    <xf numFmtId="0" fontId="16" fillId="2" borderId="8" xfId="2" applyFont="1" applyBorder="1" applyAlignment="1" applyProtection="1">
      <alignment vertical="center"/>
    </xf>
    <xf numFmtId="0" fontId="23" fillId="20" borderId="7" xfId="95" applyFont="1" applyAlignment="1" applyProtection="1">
      <alignment vertical="center"/>
    </xf>
    <xf numFmtId="0" fontId="24" fillId="3" borderId="0" xfId="3" applyFont="1" applyProtection="1"/>
    <xf numFmtId="38" fontId="20" fillId="3" borderId="0" xfId="3" applyNumberFormat="1" applyFont="1" applyAlignment="1" applyProtection="1">
      <alignment vertical="center"/>
    </xf>
    <xf numFmtId="0" fontId="24" fillId="3" borderId="0" xfId="3" applyFont="1" applyAlignment="1" applyProtection="1">
      <alignment vertical="center"/>
    </xf>
    <xf numFmtId="38" fontId="23" fillId="20" borderId="7" xfId="1" applyFont="1" applyFill="1" applyBorder="1" applyAlignment="1" applyProtection="1">
      <alignment vertical="center"/>
    </xf>
    <xf numFmtId="0" fontId="20" fillId="3" borderId="0" xfId="3" applyFont="1" applyAlignment="1" applyProtection="1">
      <alignment horizontal="right"/>
    </xf>
    <xf numFmtId="0" fontId="20" fillId="3" borderId="10" xfId="3" applyFont="1" applyBorder="1" applyProtection="1"/>
    <xf numFmtId="38" fontId="20" fillId="3" borderId="10" xfId="3" applyNumberFormat="1" applyFont="1" applyBorder="1" applyAlignment="1" applyProtection="1">
      <alignment vertical="center"/>
    </xf>
    <xf numFmtId="0" fontId="27" fillId="3" borderId="0" xfId="3" applyFont="1" applyAlignment="1" applyProtection="1">
      <alignment horizontal="center" vertical="center"/>
    </xf>
    <xf numFmtId="176" fontId="28" fillId="3" borderId="0" xfId="3" applyNumberFormat="1" applyFont="1" applyAlignment="1" applyProtection="1">
      <alignment vertical="top"/>
    </xf>
    <xf numFmtId="0" fontId="20" fillId="0" borderId="0" xfId="3" applyFont="1" applyFill="1" applyProtection="1"/>
    <xf numFmtId="38" fontId="20" fillId="0" borderId="0" xfId="3" applyNumberFormat="1" applyFont="1" applyFill="1" applyAlignment="1" applyProtection="1">
      <alignment vertical="center"/>
    </xf>
    <xf numFmtId="0" fontId="20" fillId="3" borderId="0" xfId="3" applyFont="1" applyAlignment="1" applyProtection="1">
      <alignment vertical="center" wrapText="1"/>
    </xf>
    <xf numFmtId="1" fontId="15" fillId="21" borderId="2" xfId="96" applyNumberFormat="1" applyFont="1" applyBorder="1" applyAlignment="1" applyProtection="1">
      <alignment vertical="center"/>
    </xf>
    <xf numFmtId="0" fontId="0" fillId="0" borderId="0" xfId="0" applyFill="1">
      <protection locked="0"/>
    </xf>
    <xf numFmtId="0" fontId="29" fillId="0" borderId="0" xfId="0" applyFont="1" applyFill="1">
      <protection locked="0"/>
    </xf>
    <xf numFmtId="0" fontId="0" fillId="24" borderId="11" xfId="101" applyFont="1" applyFill="1" applyProtection="1">
      <protection locked="0"/>
    </xf>
    <xf numFmtId="0" fontId="30" fillId="24" borderId="11" xfId="101" applyFont="1" applyFill="1" applyProtection="1">
      <protection locked="0"/>
    </xf>
    <xf numFmtId="0" fontId="0" fillId="24" borderId="11" xfId="101" applyFont="1" applyFill="1" applyProtection="1">
      <protection locked="0" hidden="1"/>
    </xf>
    <xf numFmtId="0" fontId="29" fillId="25" borderId="14" xfId="101" applyFont="1" applyFill="1" applyBorder="1" applyAlignment="1" applyProtection="1">
      <alignment horizontal="center"/>
      <protection locked="0" hidden="1"/>
    </xf>
    <xf numFmtId="0" fontId="29" fillId="4" borderId="14" xfId="101" applyFont="1" applyFill="1" applyBorder="1" applyAlignment="1" applyProtection="1">
      <alignment horizontal="center"/>
      <protection locked="0" hidden="1"/>
    </xf>
    <xf numFmtId="0" fontId="29" fillId="24" borderId="11" xfId="101" applyFont="1" applyFill="1" applyProtection="1">
      <protection locked="0" hidden="1"/>
    </xf>
    <xf numFmtId="0" fontId="29" fillId="24" borderId="12" xfId="101" applyFont="1" applyFill="1" applyBorder="1" applyProtection="1">
      <protection locked="0" hidden="1"/>
    </xf>
    <xf numFmtId="0" fontId="29" fillId="25" borderId="2" xfId="101" applyFont="1" applyFill="1" applyBorder="1" applyProtection="1">
      <protection locked="0" hidden="1"/>
    </xf>
    <xf numFmtId="0" fontId="29" fillId="4" borderId="2" xfId="101" applyFont="1" applyFill="1" applyBorder="1" applyProtection="1">
      <protection locked="0" hidden="1"/>
    </xf>
    <xf numFmtId="0" fontId="29" fillId="24" borderId="13" xfId="101" applyFont="1" applyFill="1" applyBorder="1" applyProtection="1">
      <protection locked="0" hidden="1"/>
    </xf>
    <xf numFmtId="0" fontId="0" fillId="24" borderId="15" xfId="101" applyFont="1" applyFill="1" applyBorder="1" applyProtection="1">
      <protection locked="0" hidden="1"/>
    </xf>
    <xf numFmtId="0" fontId="30" fillId="24" borderId="11" xfId="101" applyFont="1" applyFill="1" applyProtection="1">
      <protection locked="0" hidden="1"/>
    </xf>
    <xf numFmtId="9" fontId="15" fillId="21" borderId="2" xfId="103" applyFont="1" applyFill="1" applyBorder="1" applyAlignment="1" applyProtection="1">
      <alignment vertical="center"/>
    </xf>
    <xf numFmtId="0" fontId="22" fillId="18" borderId="3" xfId="86" applyFont="1" applyBorder="1" applyAlignment="1" applyProtection="1">
      <alignment horizontal="center" vertical="center"/>
    </xf>
    <xf numFmtId="0" fontId="22" fillId="18" borderId="1" xfId="86" applyFont="1" applyBorder="1" applyAlignment="1" applyProtection="1">
      <alignment horizontal="center" vertical="center"/>
    </xf>
    <xf numFmtId="0" fontId="25" fillId="19" borderId="1" xfId="3" applyFont="1" applyFill="1" applyBorder="1" applyAlignment="1" applyProtection="1">
      <alignment horizontal="center" vertical="center"/>
    </xf>
    <xf numFmtId="38" fontId="20" fillId="3" borderId="10" xfId="3" applyNumberFormat="1" applyFont="1" applyBorder="1" applyProtection="1"/>
    <xf numFmtId="0" fontId="5" fillId="3" borderId="10" xfId="3" applyBorder="1" applyProtection="1"/>
    <xf numFmtId="0" fontId="20" fillId="3" borderId="0" xfId="3" applyFont="1" applyBorder="1" applyProtection="1"/>
    <xf numFmtId="0" fontId="26" fillId="3" borderId="0" xfId="3" applyFont="1" applyBorder="1" applyAlignment="1" applyProtection="1">
      <alignment vertical="center"/>
    </xf>
    <xf numFmtId="0" fontId="26" fillId="3" borderId="0" xfId="3" applyFont="1" applyBorder="1" applyProtection="1"/>
    <xf numFmtId="38" fontId="20" fillId="3" borderId="0" xfId="3" applyNumberFormat="1" applyFont="1" applyBorder="1" applyProtection="1"/>
    <xf numFmtId="0" fontId="5" fillId="3" borderId="0" xfId="3" applyBorder="1" applyProtection="1"/>
    <xf numFmtId="38" fontId="21" fillId="3" borderId="0" xfId="3" applyNumberFormat="1" applyFont="1" applyAlignment="1" applyProtection="1">
      <alignment vertical="center"/>
    </xf>
    <xf numFmtId="0" fontId="30" fillId="24" borderId="11" xfId="101" applyFont="1" applyFill="1" applyAlignment="1" applyProtection="1">
      <alignment horizontal="center"/>
      <protection locked="0"/>
    </xf>
    <xf numFmtId="9" fontId="31" fillId="23" borderId="16" xfId="102" applyNumberFormat="1" applyFont="1" applyBorder="1" applyAlignment="1" applyProtection="1">
      <alignment horizontal="center" vertical="center" wrapText="1"/>
      <protection locked="0" hidden="1"/>
    </xf>
    <xf numFmtId="9" fontId="31" fillId="23" borderId="22" xfId="102" applyNumberFormat="1" applyFont="1" applyBorder="1" applyAlignment="1" applyProtection="1">
      <alignment horizontal="center" vertical="center" wrapText="1"/>
      <protection locked="0" hidden="1"/>
    </xf>
    <xf numFmtId="9" fontId="31" fillId="23" borderId="18" xfId="102" applyNumberFormat="1" applyFont="1" applyBorder="1" applyAlignment="1" applyProtection="1">
      <alignment horizontal="center" vertical="center" wrapText="1"/>
      <protection locked="0" hidden="1"/>
    </xf>
    <xf numFmtId="9" fontId="31" fillId="23" borderId="0" xfId="102" applyNumberFormat="1" applyFont="1" applyBorder="1" applyAlignment="1" applyProtection="1">
      <alignment horizontal="center" vertical="center" wrapText="1"/>
      <protection locked="0" hidden="1"/>
    </xf>
    <xf numFmtId="9" fontId="31" fillId="23" borderId="20" xfId="102" applyNumberFormat="1" applyFont="1" applyBorder="1" applyAlignment="1" applyProtection="1">
      <alignment horizontal="center" vertical="center" wrapText="1"/>
      <protection locked="0" hidden="1"/>
    </xf>
    <xf numFmtId="9" fontId="31" fillId="23" borderId="23" xfId="102" applyNumberFormat="1" applyFont="1" applyBorder="1" applyAlignment="1" applyProtection="1">
      <alignment horizontal="center" vertical="center" wrapText="1"/>
      <protection locked="0" hidden="1"/>
    </xf>
    <xf numFmtId="0" fontId="35" fillId="24" borderId="16" xfId="101" applyFont="1" applyFill="1" applyBorder="1" applyAlignment="1" applyProtection="1">
      <alignment horizontal="center" vertical="center" wrapText="1"/>
      <protection locked="0" hidden="1"/>
    </xf>
    <xf numFmtId="0" fontId="35" fillId="24" borderId="22" xfId="101" applyFont="1" applyFill="1" applyBorder="1" applyAlignment="1" applyProtection="1">
      <alignment horizontal="center" vertical="center" wrapText="1"/>
      <protection locked="0" hidden="1"/>
    </xf>
    <xf numFmtId="0" fontId="35" fillId="24" borderId="17" xfId="101" applyFont="1" applyFill="1" applyBorder="1" applyAlignment="1" applyProtection="1">
      <alignment horizontal="center" vertical="center" wrapText="1"/>
      <protection locked="0" hidden="1"/>
    </xf>
    <xf numFmtId="0" fontId="35" fillId="24" borderId="18" xfId="101" applyFont="1" applyFill="1" applyBorder="1" applyAlignment="1" applyProtection="1">
      <alignment horizontal="center" vertical="center" wrapText="1"/>
      <protection locked="0" hidden="1"/>
    </xf>
    <xf numFmtId="0" fontId="35" fillId="24" borderId="0" xfId="101" applyFont="1" applyFill="1" applyBorder="1" applyAlignment="1" applyProtection="1">
      <alignment horizontal="center" vertical="center" wrapText="1"/>
      <protection locked="0" hidden="1"/>
    </xf>
    <xf numFmtId="0" fontId="35" fillId="24" borderId="19" xfId="101" applyFont="1" applyFill="1" applyBorder="1" applyAlignment="1" applyProtection="1">
      <alignment horizontal="center" vertical="center" wrapText="1"/>
      <protection locked="0" hidden="1"/>
    </xf>
    <xf numFmtId="0" fontId="35" fillId="24" borderId="20" xfId="101" applyFont="1" applyFill="1" applyBorder="1" applyAlignment="1" applyProtection="1">
      <alignment horizontal="center" vertical="center" wrapText="1"/>
      <protection locked="0" hidden="1"/>
    </xf>
    <xf numFmtId="0" fontId="35" fillId="24" borderId="23" xfId="101" applyFont="1" applyFill="1" applyBorder="1" applyAlignment="1" applyProtection="1">
      <alignment horizontal="center" vertical="center" wrapText="1"/>
      <protection locked="0" hidden="1"/>
    </xf>
    <xf numFmtId="0" fontId="35" fillId="24" borderId="21" xfId="101" applyFont="1" applyFill="1" applyBorder="1" applyAlignment="1" applyProtection="1">
      <alignment horizontal="center" vertical="center" wrapText="1"/>
      <protection locked="0" hidden="1"/>
    </xf>
    <xf numFmtId="0" fontId="30" fillId="24" borderId="11" xfId="101" applyFont="1" applyFill="1" applyAlignment="1" applyProtection="1">
      <alignment horizontal="center"/>
      <protection locked="0" hidden="1"/>
    </xf>
    <xf numFmtId="0" fontId="34" fillId="2" borderId="3" xfId="2" applyFont="1" applyBorder="1" applyAlignment="1" applyProtection="1">
      <alignment horizontal="center" vertical="center"/>
    </xf>
    <xf numFmtId="0" fontId="34" fillId="2" borderId="24" xfId="2" applyFont="1" applyBorder="1" applyAlignment="1" applyProtection="1">
      <alignment horizontal="center" vertical="center"/>
    </xf>
    <xf numFmtId="0" fontId="32" fillId="13" borderId="1" xfId="83" applyFont="1" applyBorder="1" applyAlignment="1" applyProtection="1">
      <alignment horizontal="center" vertical="center"/>
    </xf>
    <xf numFmtId="178" fontId="33" fillId="20" borderId="3" xfId="95" applyNumberFormat="1" applyFont="1" applyBorder="1" applyAlignment="1" applyProtection="1">
      <alignment horizontal="center" vertical="center"/>
    </xf>
    <xf numFmtId="178" fontId="33" fillId="20" borderId="24" xfId="95" applyNumberFormat="1" applyFont="1" applyBorder="1" applyAlignment="1" applyProtection="1">
      <alignment horizontal="center" vertical="center"/>
    </xf>
    <xf numFmtId="0" fontId="36" fillId="13" borderId="25" xfId="83" applyFont="1" applyBorder="1" applyAlignment="1" applyProtection="1">
      <alignment horizontal="center" vertical="center" wrapText="1"/>
    </xf>
    <xf numFmtId="0" fontId="36" fillId="13" borderId="26" xfId="83" applyFont="1" applyBorder="1" applyAlignment="1" applyProtection="1">
      <alignment horizontal="center" vertical="center" wrapText="1"/>
    </xf>
    <xf numFmtId="0" fontId="36" fillId="13" borderId="27" xfId="83" applyFont="1" applyBorder="1" applyAlignment="1" applyProtection="1">
      <alignment horizontal="center" vertical="center" wrapText="1"/>
    </xf>
    <xf numFmtId="0" fontId="36" fillId="13" borderId="28" xfId="83" applyFont="1" applyBorder="1" applyAlignment="1" applyProtection="1">
      <alignment horizontal="center" vertical="center" wrapText="1"/>
    </xf>
    <xf numFmtId="0" fontId="31" fillId="3" borderId="10" xfId="3" applyFont="1" applyBorder="1" applyAlignment="1" applyProtection="1">
      <alignment horizontal="center" vertical="center"/>
    </xf>
    <xf numFmtId="177" fontId="33" fillId="20" borderId="3" xfId="95" applyNumberFormat="1" applyFont="1" applyBorder="1" applyAlignment="1" applyProtection="1">
      <alignment horizontal="right" vertical="center" indent="1"/>
    </xf>
    <xf numFmtId="177" fontId="33" fillId="20" borderId="24" xfId="95" applyNumberFormat="1" applyFont="1" applyBorder="1" applyAlignment="1" applyProtection="1">
      <alignment horizontal="right" vertical="center" indent="1"/>
    </xf>
    <xf numFmtId="38" fontId="33" fillId="20" borderId="3" xfId="95" applyNumberFormat="1" applyFont="1" applyBorder="1" applyAlignment="1" applyProtection="1">
      <alignment horizontal="right" vertical="center" indent="1"/>
    </xf>
    <xf numFmtId="38" fontId="33" fillId="20" borderId="24" xfId="95" applyNumberFormat="1" applyFont="1" applyBorder="1" applyAlignment="1" applyProtection="1">
      <alignment horizontal="right" vertical="center" indent="1"/>
    </xf>
    <xf numFmtId="0" fontId="21" fillId="3" borderId="0" xfId="3" applyFont="1" applyAlignment="1" applyProtection="1">
      <alignment horizontal="center"/>
    </xf>
    <xf numFmtId="0" fontId="20" fillId="3" borderId="0" xfId="3" applyFont="1" applyAlignment="1" applyProtection="1">
      <alignment horizontal="left" vertical="top" wrapText="1"/>
    </xf>
    <xf numFmtId="0" fontId="20" fillId="3" borderId="9" xfId="3" applyFont="1" applyBorder="1" applyAlignment="1" applyProtection="1">
      <alignment horizontal="center" vertical="center" wrapText="1"/>
    </xf>
    <xf numFmtId="0" fontId="20" fillId="3" borderId="0" xfId="3" applyFont="1" applyBorder="1" applyAlignment="1" applyProtection="1">
      <alignment horizontal="center" vertical="center" wrapText="1"/>
    </xf>
  </cellXfs>
  <cellStyles count="104">
    <cellStyle name="20% - アクセント 1" xfId="71"/>
    <cellStyle name="20% - アクセント 2" xfId="72"/>
    <cellStyle name="20% - アクセント 3" xfId="73"/>
    <cellStyle name="20% - アクセント 4" xfId="74"/>
    <cellStyle name="20% - アクセント 5" xfId="75"/>
    <cellStyle name="20% - アクセント 6" xfId="76"/>
    <cellStyle name="40% - アクセント 1" xfId="77"/>
    <cellStyle name="40% - アクセント 2" xfId="78"/>
    <cellStyle name="40% - アクセント 3" xfId="102"/>
    <cellStyle name="40% - アクセント 4" xfId="79"/>
    <cellStyle name="40% - アクセント 5" xfId="80"/>
    <cellStyle name="40% - アクセント 6" xfId="81"/>
    <cellStyle name="60% - アクセント 1" xfId="82"/>
    <cellStyle name="60% - アクセント 2" xfId="96"/>
    <cellStyle name="60% - アクセント 3" xfId="83"/>
    <cellStyle name="60% - アクセント 4" xfId="84"/>
    <cellStyle name="60% - アクセント 5" xfId="85"/>
    <cellStyle name="60% - アクセント 6" xfId="86"/>
    <cellStyle name="チェック セル" xfId="95" builtinId="23"/>
    <cellStyle name="どちらでもない" xfId="3"/>
    <cellStyle name="パーセント" xfId="103" builtinId="5"/>
    <cellStyle name="ハイパーリンク" xfId="4" builtinId="8" hidden="1"/>
    <cellStyle name="ハイパーリンク" xfId="6" builtinId="8" hidden="1"/>
    <cellStyle name="ハイパーリンク" xfId="8" builtinId="8" hidden="1"/>
    <cellStyle name="ハイパーリンク" xfId="10" builtinId="8" hidden="1"/>
    <cellStyle name="ハイパーリンク" xfId="12" builtinId="8" hidden="1"/>
    <cellStyle name="ハイパーリンク" xfId="14" builtinId="8" hidden="1"/>
    <cellStyle name="ハイパーリンク" xfId="16" builtinId="8" hidden="1"/>
    <cellStyle name="ハイパーリンク" xfId="18" builtinId="8" hidden="1"/>
    <cellStyle name="ハイパーリンク" xfId="20" builtinId="8" hidden="1"/>
    <cellStyle name="ハイパーリンク" xfId="22" builtinId="8" hidden="1"/>
    <cellStyle name="ハイパーリンク" xfId="24" builtinId="8" hidden="1"/>
    <cellStyle name="ハイパーリンク" xfId="26" builtinId="8" hidden="1"/>
    <cellStyle name="ハイパーリンク" xfId="28" builtinId="8" hidden="1"/>
    <cellStyle name="ハイパーリンク" xfId="30" builtinId="8" hidden="1"/>
    <cellStyle name="ハイパーリンク" xfId="32" builtinId="8" hidden="1"/>
    <cellStyle name="ハイパーリンク" xfId="34" builtinId="8" hidden="1"/>
    <cellStyle name="ハイパーリンク" xfId="36" builtinId="8" hidden="1"/>
    <cellStyle name="ハイパーリンク" xfId="38" builtinId="8" hidden="1"/>
    <cellStyle name="ハイパーリンク" xfId="40" builtinId="8" hidden="1"/>
    <cellStyle name="ハイパーリンク" xfId="42" builtinId="8" hidden="1"/>
    <cellStyle name="ハイパーリンク" xfId="44" builtinId="8" hidden="1"/>
    <cellStyle name="ハイパーリンク" xfId="46" builtinId="8" hidden="1"/>
    <cellStyle name="ハイパーリンク" xfId="48" builtinId="8" hidden="1"/>
    <cellStyle name="ハイパーリンク" xfId="50" builtinId="8" hidden="1"/>
    <cellStyle name="ハイパーリンク" xfId="52" builtinId="8" hidden="1"/>
    <cellStyle name="ハイパーリンク" xfId="54" builtinId="8" hidden="1"/>
    <cellStyle name="ハイパーリンク" xfId="56" builtinId="8" hidden="1"/>
    <cellStyle name="ハイパーリンク" xfId="58" builtinId="8" hidden="1"/>
    <cellStyle name="ハイパーリンク" xfId="60" builtinId="8" hidden="1"/>
    <cellStyle name="ハイパーリンク" xfId="62" builtinId="8" hidden="1"/>
    <cellStyle name="ハイパーリンク" xfId="64" builtinId="8" hidden="1"/>
    <cellStyle name="ハイパーリンク" xfId="66" builtinId="8" hidden="1"/>
    <cellStyle name="ハイパーリンク" xfId="68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7" builtinId="8" hidden="1"/>
    <cellStyle name="ハイパーリンク" xfId="99" builtinId="8" hidden="1"/>
    <cellStyle name="メモ" xfId="101" builtinId="10"/>
    <cellStyle name="桁区切り" xfId="1" builtinId="6"/>
    <cellStyle name="桁区切り 2" xfId="87"/>
    <cellStyle name="集計" xfId="88"/>
    <cellStyle name="標準" xfId="0" builtinId="0" customBuiltin="1"/>
    <cellStyle name="標準 2" xfId="70"/>
    <cellStyle name="表示済みのハイパーリンク" xfId="5" builtinId="9" hidden="1"/>
    <cellStyle name="表示済みのハイパーリンク" xfId="7" builtinId="9" hidden="1"/>
    <cellStyle name="表示済みのハイパーリンク" xfId="9" builtinId="9" hidden="1"/>
    <cellStyle name="表示済みのハイパーリンク" xfId="11" builtinId="9" hidden="1"/>
    <cellStyle name="表示済みのハイパーリンク" xfId="13" builtinId="9" hidden="1"/>
    <cellStyle name="表示済みのハイパーリンク" xfId="15" builtinId="9" hidden="1"/>
    <cellStyle name="表示済みのハイパーリンク" xfId="17" builtinId="9" hidden="1"/>
    <cellStyle name="表示済みのハイパーリンク" xfId="19" builtinId="9" hidden="1"/>
    <cellStyle name="表示済みのハイパーリンク" xfId="21" builtinId="9" hidden="1"/>
    <cellStyle name="表示済みのハイパーリンク" xfId="23" builtinId="9" hidden="1"/>
    <cellStyle name="表示済みのハイパーリンク" xfId="25" builtinId="9" hidden="1"/>
    <cellStyle name="表示済みのハイパーリンク" xfId="27" builtinId="9" hidden="1"/>
    <cellStyle name="表示済みのハイパーリンク" xfId="29" builtinId="9" hidden="1"/>
    <cellStyle name="表示済みのハイパーリンク" xfId="31" builtinId="9" hidden="1"/>
    <cellStyle name="表示済みのハイパーリンク" xfId="33" builtinId="9" hidden="1"/>
    <cellStyle name="表示済みのハイパーリンク" xfId="35" builtinId="9" hidden="1"/>
    <cellStyle name="表示済みのハイパーリンク" xfId="37" builtinId="9" hidden="1"/>
    <cellStyle name="表示済みのハイパーリンク" xfId="39" builtinId="9" hidden="1"/>
    <cellStyle name="表示済みのハイパーリンク" xfId="41" builtinId="9" hidden="1"/>
    <cellStyle name="表示済みのハイパーリンク" xfId="43" builtinId="9" hidden="1"/>
    <cellStyle name="表示済みのハイパーリンク" xfId="45" builtinId="9" hidden="1"/>
    <cellStyle name="表示済みのハイパーリンク" xfId="47" builtinId="9" hidden="1"/>
    <cellStyle name="表示済みのハイパーリンク" xfId="49" builtinId="9" hidden="1"/>
    <cellStyle name="表示済みのハイパーリンク" xfId="51" builtinId="9" hidden="1"/>
    <cellStyle name="表示済みのハイパーリンク" xfId="53" builtinId="9" hidden="1"/>
    <cellStyle name="表示済みのハイパーリンク" xfId="55" builtinId="9" hidden="1"/>
    <cellStyle name="表示済みのハイパーリンク" xfId="57" builtinId="9" hidden="1"/>
    <cellStyle name="表示済みのハイパーリンク" xfId="59" builtinId="9" hidden="1"/>
    <cellStyle name="表示済みのハイパーリンク" xfId="61" builtinId="9" hidden="1"/>
    <cellStyle name="表示済みのハイパーリンク" xfId="63" builtinId="9" hidden="1"/>
    <cellStyle name="表示済みのハイパーリンク" xfId="65" builtinId="9" hidden="1"/>
    <cellStyle name="表示済みのハイパーリンク" xfId="67" builtinId="9" hidden="1"/>
    <cellStyle name="表示済みのハイパーリンク" xfId="69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8" builtinId="9" hidden="1"/>
    <cellStyle name="表示済みのハイパーリンク" xfId="100" builtinId="9" hidden="1"/>
    <cellStyle name="良い" xfId="2" builtinId="26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externalLink" Target="externalLinks/externalLink1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1" Type="http://schemas.openxmlformats.org/officeDocument/2006/relationships/image" Target="../media/image1.jpg"/><Relationship Id="rId2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4" Type="http://schemas.openxmlformats.org/officeDocument/2006/relationships/image" Target="../media/image9.emf"/><Relationship Id="rId5" Type="http://schemas.openxmlformats.org/officeDocument/2006/relationships/image" Target="../media/image10.emf"/><Relationship Id="rId6" Type="http://schemas.openxmlformats.org/officeDocument/2006/relationships/image" Target="../media/image11.emf"/><Relationship Id="rId7" Type="http://schemas.openxmlformats.org/officeDocument/2006/relationships/image" Target="../media/image12.emf"/><Relationship Id="rId1" Type="http://schemas.openxmlformats.org/officeDocument/2006/relationships/image" Target="../media/image7.emf"/><Relationship Id="rId2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Relationship Id="rId2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381000</xdr:colOff>
      <xdr:row>18</xdr:row>
      <xdr:rowOff>203200</xdr:rowOff>
    </xdr:from>
    <xdr:to>
      <xdr:col>6</xdr:col>
      <xdr:colOff>177800</xdr:colOff>
      <xdr:row>23</xdr:row>
      <xdr:rowOff>63500</xdr:rowOff>
    </xdr:to>
    <xdr:sp macro="" textlink="">
      <xdr:nvSpPr>
        <xdr:cNvPr id="2" name="角丸四角形 1"/>
        <xdr:cNvSpPr/>
      </xdr:nvSpPr>
      <xdr:spPr>
        <a:xfrm>
          <a:off x="2730500" y="6553200"/>
          <a:ext cx="2146300" cy="1003300"/>
        </a:xfrm>
        <a:prstGeom prst="round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 anchorCtr="1"/>
        <a:lstStyle/>
        <a:p>
          <a:pPr algn="ctr"/>
          <a:r>
            <a:rPr kumimoji="1" lang="ja-JP" altLang="en-US" sz="4000">
              <a:latin typeface="HG丸ｺﾞｼｯｸM-PRO"/>
              <a:ea typeface="HG丸ｺﾞｼｯｸM-PRO"/>
              <a:cs typeface="HG丸ｺﾞｼｯｸM-PRO"/>
            </a:rPr>
            <a:t>被害率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241300</xdr:colOff>
      <xdr:row>4</xdr:row>
      <xdr:rowOff>0</xdr:rowOff>
    </xdr:from>
    <xdr:to>
      <xdr:col>12</xdr:col>
      <xdr:colOff>706095</xdr:colOff>
      <xdr:row>4</xdr:row>
      <xdr:rowOff>0</xdr:rowOff>
    </xdr:to>
    <xdr:pic>
      <xdr:nvPicPr>
        <xdr:cNvPr id="3" name="図 2" descr="北海道地帯図.jp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609600"/>
          <a:ext cx="5239995" cy="41275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853439</xdr:colOff>
          <xdr:row>16</xdr:row>
          <xdr:rowOff>93980</xdr:rowOff>
        </xdr:from>
        <xdr:to>
          <xdr:col>25</xdr:col>
          <xdr:colOff>122051</xdr:colOff>
          <xdr:row>30</xdr:row>
          <xdr:rowOff>106680</xdr:rowOff>
        </xdr:to>
        <xdr:pic>
          <xdr:nvPicPr>
            <xdr:cNvPr id="10" name="Picture 3"/>
            <xdr:cNvPicPr>
              <a:picLocks noChangeAspect="1" noChangeArrowheads="1"/>
              <a:extLst>
                <a:ext uri="{84589F7E-364E-4C9E-8A38-B11213B215E9}">
                  <a14:cameraTool cellRange="航空機画像" spid="_x0000_s1379"/>
                </a:ext>
              </a:extLst>
            </xdr:cNvPicPr>
          </xdr:nvPicPr>
          <xdr:blipFill rotWithShape="1">
            <a:blip xmlns:r="http://schemas.openxmlformats.org/officeDocument/2006/relationships" r:embed="rId2"/>
            <a:srcRect l="5135" t="1662" r="1875" b="3747"/>
            <a:stretch>
              <a:fillRect/>
            </a:stretch>
          </xdr:blipFill>
          <xdr:spPr bwMode="auto">
            <a:xfrm>
              <a:off x="24589739" y="5427980"/>
              <a:ext cx="4221612" cy="4508500"/>
            </a:xfrm>
            <a:prstGeom prst="rect">
              <a:avLst/>
            </a:prstGeom>
            <a:noFill/>
            <a:ln w="76200">
              <a:solidFill>
                <a:srgbClr val="FF0000"/>
              </a:solidFill>
            </a:ln>
            <a:extLst/>
          </xdr:spPr>
        </xdr:pic>
        <xdr:clientData/>
      </xdr:twoCellAnchor>
    </mc:Choice>
    <mc:Fallback/>
  </mc:AlternateContent>
  <xdr:twoCellAnchor>
    <xdr:from>
      <xdr:col>6</xdr:col>
      <xdr:colOff>12700</xdr:colOff>
      <xdr:row>10</xdr:row>
      <xdr:rowOff>106680</xdr:rowOff>
    </xdr:from>
    <xdr:to>
      <xdr:col>7</xdr:col>
      <xdr:colOff>2225040</xdr:colOff>
      <xdr:row>12</xdr:row>
      <xdr:rowOff>213360</xdr:rowOff>
    </xdr:to>
    <xdr:sp macro="" textlink="">
      <xdr:nvSpPr>
        <xdr:cNvPr id="4" name="角丸四角形 3"/>
        <xdr:cNvSpPr/>
      </xdr:nvSpPr>
      <xdr:spPr>
        <a:xfrm>
          <a:off x="6901180" y="3855720"/>
          <a:ext cx="3812540" cy="731520"/>
        </a:xfrm>
        <a:prstGeom prst="roundRect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1400">
              <a:latin typeface="HG丸ｺﾞｼｯｸM-PRO"/>
              <a:ea typeface="HG丸ｺﾞｼｯｸM-PRO"/>
              <a:cs typeface="HG丸ｺﾞｼｯｸM-PRO"/>
            </a:rPr>
            <a:t>　　　　</a:t>
          </a:r>
          <a:r>
            <a:rPr kumimoji="1" lang="en-US" altLang="ja-JP" sz="1400">
              <a:latin typeface="HG丸ｺﾞｼｯｸM-PRO"/>
              <a:ea typeface="HG丸ｺﾞｼｯｸM-PRO"/>
              <a:cs typeface="HG丸ｺﾞｼｯｸM-PRO"/>
            </a:rPr>
            <a:t>↑</a:t>
          </a:r>
        </a:p>
        <a:p>
          <a:pPr algn="ctr"/>
          <a:r>
            <a:rPr kumimoji="1" lang="ja-JP" altLang="en-US" sz="1600">
              <a:latin typeface="HG丸ｺﾞｼｯｸM-PRO"/>
              <a:ea typeface="HG丸ｺﾞｼｯｸM-PRO"/>
              <a:cs typeface="HG丸ｺﾞｼｯｸM-PRO"/>
            </a:rPr>
            <a:t>表示を希望する地域を選んでください</a:t>
          </a:r>
        </a:p>
      </xdr:txBody>
    </xdr:sp>
    <xdr:clientData/>
  </xdr:twoCellAnchor>
  <xdr:twoCellAnchor editAs="oneCell">
    <xdr:from>
      <xdr:col>1</xdr:col>
      <xdr:colOff>419100</xdr:colOff>
      <xdr:row>17</xdr:row>
      <xdr:rowOff>635000</xdr:rowOff>
    </xdr:from>
    <xdr:to>
      <xdr:col>1</xdr:col>
      <xdr:colOff>1854200</xdr:colOff>
      <xdr:row>19</xdr:row>
      <xdr:rowOff>431800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9183" b="3061"/>
        <a:stretch/>
      </xdr:blipFill>
      <xdr:spPr>
        <a:xfrm>
          <a:off x="1028700" y="6223000"/>
          <a:ext cx="1435100" cy="1092200"/>
        </a:xfrm>
        <a:prstGeom prst="rect">
          <a:avLst/>
        </a:prstGeom>
        <a:solidFill>
          <a:srgbClr val="C0504D"/>
        </a:solidFill>
        <a:ln w="57150">
          <a:solidFill>
            <a:srgbClr val="FF0000"/>
          </a:solidFill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259080</xdr:colOff>
          <xdr:row>2</xdr:row>
          <xdr:rowOff>45720</xdr:rowOff>
        </xdr:from>
        <xdr:to>
          <xdr:col>11</xdr:col>
          <xdr:colOff>807720</xdr:colOff>
          <xdr:row>13</xdr:row>
          <xdr:rowOff>15507</xdr:rowOff>
        </xdr:to>
        <xdr:pic>
          <xdr:nvPicPr>
            <xdr:cNvPr id="7" name="図 6"/>
            <xdr:cNvPicPr>
              <a:picLocks noChangeAspect="1" noChangeArrowheads="1"/>
              <a:extLst>
                <a:ext uri="{84589F7E-364E-4C9E-8A38-B11213B215E9}">
                  <a14:cameraTool cellRange="全国地帯図" spid="_x0000_s1380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140440" y="1173480"/>
              <a:ext cx="4419600" cy="3551187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rgbClr val="FF0000"/>
              </a:solidFill>
            </a:ln>
            <a:extLst/>
          </xdr:spPr>
        </xdr:pic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752929</xdr:colOff>
      <xdr:row>2</xdr:row>
      <xdr:rowOff>88900</xdr:rowOff>
    </xdr:from>
    <xdr:to>
      <xdr:col>1</xdr:col>
      <xdr:colOff>1616529</xdr:colOff>
      <xdr:row>2</xdr:row>
      <xdr:rowOff>1651000</xdr:rowOff>
    </xdr:to>
    <xdr:pic>
      <xdr:nvPicPr>
        <xdr:cNvPr id="2" name="図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2758" y="2097314"/>
          <a:ext cx="86360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134258</xdr:colOff>
      <xdr:row>1</xdr:row>
      <xdr:rowOff>108858</xdr:rowOff>
    </xdr:from>
    <xdr:to>
      <xdr:col>1</xdr:col>
      <xdr:colOff>2004108</xdr:colOff>
      <xdr:row>1</xdr:row>
      <xdr:rowOff>1572986</xdr:rowOff>
    </xdr:to>
    <xdr:pic>
      <xdr:nvPicPr>
        <xdr:cNvPr id="8" name="図 16" descr="北海道地帯図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4087" y="419101"/>
          <a:ext cx="1869850" cy="1464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250372</xdr:colOff>
      <xdr:row>3</xdr:row>
      <xdr:rowOff>32657</xdr:rowOff>
    </xdr:from>
    <xdr:to>
      <xdr:col>1</xdr:col>
      <xdr:colOff>1928699</xdr:colOff>
      <xdr:row>3</xdr:row>
      <xdr:rowOff>1676400</xdr:rowOff>
    </xdr:to>
    <xdr:pic>
      <xdr:nvPicPr>
        <xdr:cNvPr id="11" name="図 1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1" y="3739243"/>
          <a:ext cx="1678327" cy="164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65315</xdr:colOff>
      <xdr:row>4</xdr:row>
      <xdr:rowOff>190880</xdr:rowOff>
    </xdr:from>
    <xdr:to>
      <xdr:col>1</xdr:col>
      <xdr:colOff>2122714</xdr:colOff>
      <xdr:row>4</xdr:row>
      <xdr:rowOff>1390104</xdr:rowOff>
    </xdr:to>
    <xdr:pic>
      <xdr:nvPicPr>
        <xdr:cNvPr id="12" name="図 1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5144" y="5595637"/>
          <a:ext cx="2057399" cy="119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180109</xdr:colOff>
      <xdr:row>5</xdr:row>
      <xdr:rowOff>55419</xdr:rowOff>
    </xdr:from>
    <xdr:to>
      <xdr:col>1</xdr:col>
      <xdr:colOff>1967346</xdr:colOff>
      <xdr:row>5</xdr:row>
      <xdr:rowOff>1661360</xdr:rowOff>
    </xdr:to>
    <xdr:pic>
      <xdr:nvPicPr>
        <xdr:cNvPr id="14" name="図 13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0927" y="7155874"/>
          <a:ext cx="1787237" cy="1605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581891</xdr:colOff>
      <xdr:row>6</xdr:row>
      <xdr:rowOff>76199</xdr:rowOff>
    </xdr:from>
    <xdr:to>
      <xdr:col>1</xdr:col>
      <xdr:colOff>1552562</xdr:colOff>
      <xdr:row>6</xdr:row>
      <xdr:rowOff>1654924</xdr:rowOff>
    </xdr:to>
    <xdr:pic>
      <xdr:nvPicPr>
        <xdr:cNvPr id="15" name="図 1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709" y="8873835"/>
          <a:ext cx="970671" cy="157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96982</xdr:colOff>
      <xdr:row>7</xdr:row>
      <xdr:rowOff>190015</xdr:rowOff>
    </xdr:from>
    <xdr:to>
      <xdr:col>1</xdr:col>
      <xdr:colOff>2050473</xdr:colOff>
      <xdr:row>7</xdr:row>
      <xdr:rowOff>1551709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684833"/>
          <a:ext cx="1953491" cy="1361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morimoto/My%20Documents/My%20Dropbox/&#26862;&#26412;&#23478;&#12398;&#12527;&#12540;&#12463;&#12471;&#12540;&#12488;/20091214&#36039;&#29987;&#20316;&#12426;&#12399;&#12467;&#12484;&#12467;&#12484;&#12392;/20091214morimoto-k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説明"/>
      <sheetName val="計算表"/>
      <sheetName val="グラフ"/>
    </sheetNames>
    <sheetDataSet>
      <sheetData sheetId="0" refreshError="1"/>
      <sheetData sheetId="1">
        <row r="1">
          <cell r="B1">
            <v>15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6" tint="-0.249977111117893"/>
  </sheetPr>
  <dimension ref="A1:P26"/>
  <sheetViews>
    <sheetView tabSelected="1" zoomScale="75" zoomScaleNormal="75" zoomScalePageLayoutView="75" workbookViewId="0">
      <pane xSplit="16" ySplit="26" topLeftCell="Q27" activePane="bottomRight" state="frozen"/>
      <selection pane="topRight" activeCell="Q1" sqref="Q1"/>
      <selection pane="bottomLeft" activeCell="A27" sqref="A27"/>
      <selection pane="bottomRight" activeCell="U12" sqref="U12"/>
    </sheetView>
  </sheetViews>
  <sheetFormatPr baseColWidth="12" defaultColWidth="12.83203125" defaultRowHeight="18" x14ac:dyDescent="0"/>
  <cols>
    <col min="1" max="1" width="5.1640625" customWidth="1"/>
    <col min="4" max="4" width="5.1640625" customWidth="1"/>
    <col min="7" max="7" width="5.1640625" customWidth="1"/>
    <col min="10" max="10" width="5.1640625" customWidth="1"/>
    <col min="13" max="13" width="5.1640625" customWidth="1"/>
    <col min="16" max="16" width="5" customWidth="1"/>
  </cols>
  <sheetData>
    <row r="1" spans="1:16" s="34" customFormat="1" ht="25">
      <c r="A1" s="36"/>
      <c r="B1" s="60" t="s">
        <v>81</v>
      </c>
      <c r="C1" s="60"/>
      <c r="D1" s="37"/>
      <c r="E1" s="60" t="s">
        <v>84</v>
      </c>
      <c r="F1" s="60"/>
      <c r="G1" s="37"/>
      <c r="H1" s="60" t="s">
        <v>85</v>
      </c>
      <c r="I1" s="60"/>
      <c r="J1" s="37"/>
      <c r="K1" s="60" t="s">
        <v>86</v>
      </c>
      <c r="L1" s="60"/>
      <c r="M1" s="37"/>
      <c r="N1" s="60" t="s">
        <v>87</v>
      </c>
      <c r="O1" s="60"/>
      <c r="P1" s="36"/>
    </row>
    <row r="2" spans="1:16" s="34" customFormat="1" ht="24" thickBot="1">
      <c r="A2" s="38"/>
      <c r="B2" s="39" t="s">
        <v>82</v>
      </c>
      <c r="C2" s="40" t="s">
        <v>83</v>
      </c>
      <c r="D2" s="41"/>
      <c r="E2" s="39" t="s">
        <v>82</v>
      </c>
      <c r="F2" s="40" t="s">
        <v>83</v>
      </c>
      <c r="G2" s="41"/>
      <c r="H2" s="39" t="s">
        <v>82</v>
      </c>
      <c r="I2" s="40" t="s">
        <v>83</v>
      </c>
      <c r="J2" s="41"/>
      <c r="K2" s="39" t="s">
        <v>82</v>
      </c>
      <c r="L2" s="40" t="s">
        <v>83</v>
      </c>
      <c r="M2" s="41"/>
      <c r="N2" s="39" t="s">
        <v>82</v>
      </c>
      <c r="O2" s="40" t="s">
        <v>83</v>
      </c>
      <c r="P2" s="38"/>
    </row>
    <row r="3" spans="1:16" s="35" customFormat="1" ht="33" customHeight="1" thickBot="1">
      <c r="A3" s="42">
        <v>1</v>
      </c>
      <c r="B3" s="43">
        <v>10</v>
      </c>
      <c r="C3" s="44">
        <v>10</v>
      </c>
      <c r="D3" s="45">
        <v>1</v>
      </c>
      <c r="E3" s="43"/>
      <c r="F3" s="44"/>
      <c r="G3" s="41">
        <v>1</v>
      </c>
      <c r="H3" s="43"/>
      <c r="I3" s="44"/>
      <c r="J3" s="41">
        <v>1</v>
      </c>
      <c r="K3" s="43"/>
      <c r="L3" s="44"/>
      <c r="M3" s="41">
        <v>1</v>
      </c>
      <c r="N3" s="43"/>
      <c r="O3" s="44"/>
      <c r="P3" s="41"/>
    </row>
    <row r="4" spans="1:16" s="35" customFormat="1" ht="33" customHeight="1" thickBot="1">
      <c r="A4" s="42">
        <v>2</v>
      </c>
      <c r="B4" s="43">
        <v>10</v>
      </c>
      <c r="C4" s="44">
        <v>3</v>
      </c>
      <c r="D4" s="45">
        <v>2</v>
      </c>
      <c r="E4" s="43"/>
      <c r="F4" s="44"/>
      <c r="G4" s="41">
        <v>2</v>
      </c>
      <c r="H4" s="43"/>
      <c r="I4" s="44"/>
      <c r="J4" s="41">
        <v>2</v>
      </c>
      <c r="K4" s="43"/>
      <c r="L4" s="44"/>
      <c r="M4" s="41">
        <v>2</v>
      </c>
      <c r="N4" s="43"/>
      <c r="O4" s="44"/>
      <c r="P4" s="41"/>
    </row>
    <row r="5" spans="1:16" s="35" customFormat="1" ht="33" customHeight="1" thickBot="1">
      <c r="A5" s="42">
        <v>3</v>
      </c>
      <c r="B5" s="43">
        <v>15</v>
      </c>
      <c r="C5" s="44">
        <v>10</v>
      </c>
      <c r="D5" s="45">
        <v>3</v>
      </c>
      <c r="E5" s="43"/>
      <c r="F5" s="44"/>
      <c r="G5" s="41">
        <v>3</v>
      </c>
      <c r="H5" s="43"/>
      <c r="I5" s="44"/>
      <c r="J5" s="41">
        <v>3</v>
      </c>
      <c r="K5" s="43"/>
      <c r="L5" s="44"/>
      <c r="M5" s="41">
        <v>3</v>
      </c>
      <c r="N5" s="43"/>
      <c r="O5" s="44"/>
      <c r="P5" s="41"/>
    </row>
    <row r="6" spans="1:16" s="35" customFormat="1" ht="33" customHeight="1" thickBot="1">
      <c r="A6" s="42">
        <v>4</v>
      </c>
      <c r="B6" s="43">
        <v>13</v>
      </c>
      <c r="C6" s="44">
        <v>12</v>
      </c>
      <c r="D6" s="45">
        <v>4</v>
      </c>
      <c r="E6" s="43"/>
      <c r="F6" s="44"/>
      <c r="G6" s="41">
        <v>4</v>
      </c>
      <c r="H6" s="43"/>
      <c r="I6" s="44"/>
      <c r="J6" s="41">
        <v>4</v>
      </c>
      <c r="K6" s="43"/>
      <c r="L6" s="44"/>
      <c r="M6" s="41">
        <v>4</v>
      </c>
      <c r="N6" s="43"/>
      <c r="O6" s="44"/>
      <c r="P6" s="41"/>
    </row>
    <row r="7" spans="1:16" s="35" customFormat="1" ht="33" customHeight="1" thickBot="1">
      <c r="A7" s="42">
        <v>5</v>
      </c>
      <c r="B7" s="43">
        <v>12</v>
      </c>
      <c r="C7" s="44">
        <v>10</v>
      </c>
      <c r="D7" s="45">
        <v>5</v>
      </c>
      <c r="E7" s="43"/>
      <c r="F7" s="44"/>
      <c r="G7" s="41">
        <v>5</v>
      </c>
      <c r="H7" s="43"/>
      <c r="I7" s="44"/>
      <c r="J7" s="41">
        <v>5</v>
      </c>
      <c r="K7" s="43"/>
      <c r="L7" s="44"/>
      <c r="M7" s="41">
        <v>5</v>
      </c>
      <c r="N7" s="43"/>
      <c r="O7" s="44"/>
      <c r="P7" s="41"/>
    </row>
    <row r="8" spans="1:16" s="34" customFormat="1">
      <c r="A8" s="38"/>
      <c r="B8" s="46"/>
      <c r="C8" s="46"/>
      <c r="D8" s="38"/>
      <c r="E8" s="38"/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</row>
    <row r="9" spans="1:16" s="34" customFormat="1" ht="25">
      <c r="A9" s="38"/>
      <c r="B9" s="76" t="s">
        <v>88</v>
      </c>
      <c r="C9" s="76"/>
      <c r="D9" s="47"/>
      <c r="E9" s="76" t="s">
        <v>89</v>
      </c>
      <c r="F9" s="76"/>
      <c r="G9" s="47"/>
      <c r="H9" s="76" t="s">
        <v>90</v>
      </c>
      <c r="I9" s="76"/>
      <c r="J9" s="47"/>
      <c r="K9" s="76" t="s">
        <v>91</v>
      </c>
      <c r="L9" s="76"/>
      <c r="M9" s="47"/>
      <c r="N9" s="76" t="s">
        <v>92</v>
      </c>
      <c r="O9" s="76"/>
      <c r="P9" s="38"/>
    </row>
    <row r="10" spans="1:16" s="34" customFormat="1" ht="24" thickBot="1">
      <c r="A10" s="38"/>
      <c r="B10" s="39" t="s">
        <v>82</v>
      </c>
      <c r="C10" s="40" t="s">
        <v>83</v>
      </c>
      <c r="D10" s="41"/>
      <c r="E10" s="39" t="s">
        <v>82</v>
      </c>
      <c r="F10" s="40" t="s">
        <v>83</v>
      </c>
      <c r="G10" s="41"/>
      <c r="H10" s="39" t="s">
        <v>82</v>
      </c>
      <c r="I10" s="40" t="s">
        <v>83</v>
      </c>
      <c r="J10" s="41"/>
      <c r="K10" s="39" t="s">
        <v>82</v>
      </c>
      <c r="L10" s="40" t="s">
        <v>83</v>
      </c>
      <c r="M10" s="41"/>
      <c r="N10" s="39" t="s">
        <v>82</v>
      </c>
      <c r="O10" s="40" t="s">
        <v>83</v>
      </c>
      <c r="P10" s="38"/>
    </row>
    <row r="11" spans="1:16" s="35" customFormat="1" ht="33" customHeight="1" thickBot="1">
      <c r="A11" s="41">
        <v>1</v>
      </c>
      <c r="B11" s="43"/>
      <c r="C11" s="44"/>
      <c r="D11" s="41">
        <v>1</v>
      </c>
      <c r="E11" s="43"/>
      <c r="F11" s="44"/>
      <c r="G11" s="41">
        <v>1</v>
      </c>
      <c r="H11" s="43"/>
      <c r="I11" s="44"/>
      <c r="J11" s="41">
        <v>1</v>
      </c>
      <c r="K11" s="43"/>
      <c r="L11" s="44"/>
      <c r="M11" s="41">
        <v>1</v>
      </c>
      <c r="N11" s="43"/>
      <c r="O11" s="44"/>
      <c r="P11" s="41"/>
    </row>
    <row r="12" spans="1:16" s="35" customFormat="1" ht="33" customHeight="1" thickBot="1">
      <c r="A12" s="41">
        <v>2</v>
      </c>
      <c r="B12" s="43"/>
      <c r="C12" s="44"/>
      <c r="D12" s="41">
        <v>2</v>
      </c>
      <c r="E12" s="43"/>
      <c r="F12" s="44"/>
      <c r="G12" s="41">
        <v>2</v>
      </c>
      <c r="H12" s="43"/>
      <c r="I12" s="44"/>
      <c r="J12" s="41">
        <v>2</v>
      </c>
      <c r="K12" s="43"/>
      <c r="L12" s="44"/>
      <c r="M12" s="41">
        <v>2</v>
      </c>
      <c r="N12" s="43"/>
      <c r="O12" s="44"/>
      <c r="P12" s="41"/>
    </row>
    <row r="13" spans="1:16" s="35" customFormat="1" ht="33" customHeight="1" thickBot="1">
      <c r="A13" s="41">
        <v>3</v>
      </c>
      <c r="B13" s="43"/>
      <c r="C13" s="44"/>
      <c r="D13" s="41">
        <v>3</v>
      </c>
      <c r="E13" s="43"/>
      <c r="F13" s="44"/>
      <c r="G13" s="41">
        <v>3</v>
      </c>
      <c r="H13" s="43"/>
      <c r="I13" s="44"/>
      <c r="J13" s="41">
        <v>3</v>
      </c>
      <c r="K13" s="43"/>
      <c r="L13" s="44"/>
      <c r="M13" s="41">
        <v>3</v>
      </c>
      <c r="N13" s="43"/>
      <c r="O13" s="44"/>
      <c r="P13" s="41"/>
    </row>
    <row r="14" spans="1:16" s="35" customFormat="1" ht="33" customHeight="1" thickBot="1">
      <c r="A14" s="41">
        <v>4</v>
      </c>
      <c r="B14" s="43"/>
      <c r="C14" s="44"/>
      <c r="D14" s="41">
        <v>4</v>
      </c>
      <c r="E14" s="43"/>
      <c r="F14" s="44"/>
      <c r="G14" s="41">
        <v>4</v>
      </c>
      <c r="H14" s="43"/>
      <c r="I14" s="44"/>
      <c r="J14" s="41">
        <v>4</v>
      </c>
      <c r="K14" s="43"/>
      <c r="L14" s="44"/>
      <c r="M14" s="41">
        <v>4</v>
      </c>
      <c r="N14" s="43"/>
      <c r="O14" s="44"/>
      <c r="P14" s="41"/>
    </row>
    <row r="15" spans="1:16" s="35" customFormat="1" ht="33" customHeight="1" thickBot="1">
      <c r="A15" s="41">
        <v>5</v>
      </c>
      <c r="B15" s="43"/>
      <c r="C15" s="44"/>
      <c r="D15" s="41">
        <v>5</v>
      </c>
      <c r="E15" s="43"/>
      <c r="F15" s="44"/>
      <c r="G15" s="41">
        <v>5</v>
      </c>
      <c r="H15" s="43"/>
      <c r="I15" s="44"/>
      <c r="J15" s="41">
        <v>5</v>
      </c>
      <c r="K15" s="43"/>
      <c r="L15" s="44"/>
      <c r="M15" s="41">
        <v>5</v>
      </c>
      <c r="N15" s="43"/>
      <c r="O15" s="44"/>
      <c r="P15" s="41"/>
    </row>
    <row r="16" spans="1:16">
      <c r="A16" s="38"/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8"/>
      <c r="N16" s="38"/>
      <c r="O16" s="38"/>
      <c r="P16" s="38"/>
    </row>
    <row r="17" spans="1:16">
      <c r="A17" s="38"/>
      <c r="B17" s="38"/>
      <c r="C17" s="38"/>
      <c r="D17" s="38"/>
      <c r="E17" s="38"/>
      <c r="F17" s="38"/>
      <c r="G17" s="38"/>
      <c r="H17" s="38"/>
      <c r="I17" s="38"/>
      <c r="J17" s="38"/>
      <c r="K17" s="38"/>
      <c r="L17" s="38"/>
      <c r="M17" s="38"/>
      <c r="N17" s="38"/>
      <c r="O17" s="38"/>
      <c r="P17" s="38"/>
    </row>
    <row r="18" spans="1:16">
      <c r="A18" s="38"/>
      <c r="B18" s="38"/>
      <c r="C18" s="38"/>
      <c r="D18" s="38"/>
      <c r="E18" s="38"/>
      <c r="F18" s="38"/>
      <c r="G18" s="38"/>
      <c r="H18" s="38"/>
      <c r="I18" s="38"/>
      <c r="J18" s="38"/>
      <c r="K18" s="38"/>
      <c r="L18" s="38"/>
      <c r="M18" s="38"/>
      <c r="N18" s="38"/>
      <c r="O18" s="38"/>
      <c r="P18" s="38"/>
    </row>
    <row r="19" spans="1:16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  <c r="O19" s="38"/>
      <c r="P19" s="38"/>
    </row>
    <row r="20" spans="1:16" ht="18" customHeight="1">
      <c r="A20" s="38"/>
      <c r="B20" s="38"/>
      <c r="C20" s="38"/>
      <c r="D20" s="38"/>
      <c r="E20" s="38"/>
      <c r="F20" s="38"/>
      <c r="G20" s="38"/>
      <c r="H20" s="61">
        <f>(AVERAGE(内1,内2,内３,内４,内５,内６,内７,内８,内9, 内10)-AVERAGE(外1,外２,外３,外４,外5,外６,外７,外8,外９,外10))/(AVERAGE(内1,内2,内３,内４,内５,内６,内７,内８,内9, 内10))</f>
        <v>0.25</v>
      </c>
      <c r="I20" s="62"/>
      <c r="J20" s="62"/>
      <c r="K20" s="67" t="str">
        <f>IF(H20&lt;0.2,"推定値は誤差が大きく信頼性が欠けます","")</f>
        <v/>
      </c>
      <c r="L20" s="68"/>
      <c r="M20" s="68"/>
      <c r="N20" s="68"/>
      <c r="O20" s="69"/>
      <c r="P20" s="38"/>
    </row>
    <row r="21" spans="1:16" ht="18" customHeight="1">
      <c r="A21" s="38"/>
      <c r="B21" s="38"/>
      <c r="C21" s="38"/>
      <c r="D21" s="38"/>
      <c r="E21" s="38"/>
      <c r="F21" s="38"/>
      <c r="G21" s="38"/>
      <c r="H21" s="63"/>
      <c r="I21" s="64"/>
      <c r="J21" s="64"/>
      <c r="K21" s="70"/>
      <c r="L21" s="71"/>
      <c r="M21" s="71"/>
      <c r="N21" s="71"/>
      <c r="O21" s="72"/>
      <c r="P21" s="38"/>
    </row>
    <row r="22" spans="1:16" ht="18" customHeight="1">
      <c r="A22" s="38"/>
      <c r="B22" s="38"/>
      <c r="C22" s="38"/>
      <c r="D22" s="38"/>
      <c r="E22" s="38"/>
      <c r="F22" s="38"/>
      <c r="G22" s="38"/>
      <c r="H22" s="63"/>
      <c r="I22" s="64"/>
      <c r="J22" s="64"/>
      <c r="K22" s="70"/>
      <c r="L22" s="71"/>
      <c r="M22" s="71"/>
      <c r="N22" s="71"/>
      <c r="O22" s="72"/>
      <c r="P22" s="38"/>
    </row>
    <row r="23" spans="1:16" ht="18" customHeight="1">
      <c r="A23" s="38"/>
      <c r="B23" s="38"/>
      <c r="C23" s="38"/>
      <c r="D23" s="38"/>
      <c r="E23" s="38"/>
      <c r="F23" s="38"/>
      <c r="G23" s="38"/>
      <c r="H23" s="65"/>
      <c r="I23" s="66"/>
      <c r="J23" s="66"/>
      <c r="K23" s="73"/>
      <c r="L23" s="74"/>
      <c r="M23" s="74"/>
      <c r="N23" s="74"/>
      <c r="O23" s="75"/>
      <c r="P23" s="38"/>
    </row>
    <row r="24" spans="1:16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</row>
    <row r="25" spans="1:16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</row>
    <row r="26" spans="1:16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</row>
  </sheetData>
  <mergeCells count="12">
    <mergeCell ref="B1:C1"/>
    <mergeCell ref="E1:F1"/>
    <mergeCell ref="H1:I1"/>
    <mergeCell ref="K1:L1"/>
    <mergeCell ref="H20:J23"/>
    <mergeCell ref="K20:O23"/>
    <mergeCell ref="N1:O1"/>
    <mergeCell ref="B9:C9"/>
    <mergeCell ref="E9:F9"/>
    <mergeCell ref="H9:I9"/>
    <mergeCell ref="K9:L9"/>
    <mergeCell ref="N9:O9"/>
  </mergeCells>
  <phoneticPr fontId="6"/>
  <conditionalFormatting sqref="H20:J23">
    <cfRule type="expression" dxfId="2" priority="1">
      <formula>"＜0.2"</formula>
    </cfRule>
  </conditionalFormatting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rgb="FFFFFF00"/>
  </sheetPr>
  <dimension ref="A1:U29"/>
  <sheetViews>
    <sheetView zoomScale="54" zoomScaleNormal="54" zoomScalePageLayoutView="54" workbookViewId="0">
      <pane xSplit="12" ySplit="22" topLeftCell="AG100" activePane="bottomRight" state="frozen"/>
      <selection pane="topRight" activeCell="M1" sqref="M1"/>
      <selection pane="bottomLeft" activeCell="A22" sqref="A22"/>
      <selection pane="bottomRight" activeCell="H9" sqref="H9"/>
    </sheetView>
  </sheetViews>
  <sheetFormatPr baseColWidth="12" defaultColWidth="12.83203125" defaultRowHeight="18" x14ac:dyDescent="0"/>
  <cols>
    <col min="1" max="1" width="8" customWidth="1"/>
    <col min="2" max="2" width="29.83203125" customWidth="1"/>
    <col min="3" max="3" width="13.6640625" customWidth="1"/>
    <col min="4" max="4" width="14.33203125" customWidth="1"/>
    <col min="5" max="5" width="12.6640625" bestFit="1" customWidth="1"/>
    <col min="6" max="6" width="11.5" customWidth="1"/>
    <col min="7" max="7" width="21" customWidth="1"/>
    <col min="8" max="8" width="31.33203125" customWidth="1"/>
    <col min="9" max="9" width="8.1640625" style="2" customWidth="1"/>
    <col min="10" max="10" width="22.83203125" style="2" bestFit="1" customWidth="1"/>
    <col min="11" max="11" width="19.83203125" customWidth="1"/>
    <col min="12" max="12" width="14.1640625" customWidth="1"/>
  </cols>
  <sheetData>
    <row r="1" spans="1:21" ht="62" customHeight="1">
      <c r="A1" s="26"/>
      <c r="B1" s="86" t="s">
        <v>60</v>
      </c>
      <c r="C1" s="86"/>
      <c r="D1" s="86"/>
      <c r="E1" s="86"/>
      <c r="F1" s="86"/>
      <c r="G1" s="86"/>
      <c r="H1" s="86"/>
      <c r="I1" s="52"/>
      <c r="J1" s="52"/>
      <c r="K1" s="26"/>
      <c r="L1" s="53"/>
    </row>
    <row r="2" spans="1:21" ht="24">
      <c r="A2" s="54"/>
      <c r="B2" s="55"/>
      <c r="C2" s="56"/>
      <c r="D2" s="56"/>
      <c r="E2" s="56"/>
      <c r="F2" s="54"/>
      <c r="G2" s="54"/>
      <c r="H2" s="54"/>
      <c r="I2" s="57"/>
      <c r="J2" s="57"/>
      <c r="K2" s="54"/>
      <c r="L2" s="58"/>
    </row>
    <row r="3" spans="1:21" ht="20" thickBot="1">
      <c r="A3" s="15"/>
      <c r="B3" s="91" t="s">
        <v>59</v>
      </c>
      <c r="C3" s="91"/>
      <c r="D3" s="15"/>
      <c r="E3" s="17" t="s">
        <v>22</v>
      </c>
      <c r="F3" s="18"/>
      <c r="G3" s="91" t="s">
        <v>62</v>
      </c>
      <c r="H3" s="91"/>
      <c r="I3" s="16"/>
      <c r="J3" s="15"/>
      <c r="K3" s="15"/>
      <c r="L3" s="15"/>
      <c r="M3" s="3"/>
      <c r="N3" s="3"/>
      <c r="O3" s="3"/>
      <c r="P3" s="3"/>
      <c r="Q3" s="3"/>
      <c r="R3" s="3"/>
      <c r="S3" s="3"/>
      <c r="T3" s="3"/>
    </row>
    <row r="4" spans="1:21" ht="26" customHeight="1" thickTop="1" thickBot="1">
      <c r="A4" s="15"/>
      <c r="B4" s="19" t="s">
        <v>71</v>
      </c>
      <c r="C4" s="20">
        <v>72</v>
      </c>
      <c r="D4" s="21"/>
      <c r="E4" s="21"/>
      <c r="F4" s="21"/>
      <c r="G4" s="49" t="s">
        <v>0</v>
      </c>
      <c r="H4" s="14" t="s">
        <v>14</v>
      </c>
      <c r="I4" s="22"/>
      <c r="J4" s="57"/>
      <c r="K4" s="29"/>
      <c r="L4" s="22"/>
      <c r="M4" s="3"/>
      <c r="N4" s="3"/>
      <c r="O4" s="3"/>
      <c r="P4" s="3"/>
      <c r="Q4" s="3"/>
      <c r="R4" s="3"/>
      <c r="S4" s="3"/>
      <c r="T4" s="3"/>
    </row>
    <row r="5" spans="1:21" ht="26" customHeight="1" thickTop="1" thickBot="1">
      <c r="A5" s="15"/>
      <c r="B5" s="19" t="s">
        <v>72</v>
      </c>
      <c r="C5" s="24">
        <v>8110</v>
      </c>
      <c r="D5" s="21"/>
      <c r="E5" s="33" t="str">
        <f>IF(C5="",1.5*39.973*(C4*100)^0.5525,"")</f>
        <v/>
      </c>
      <c r="F5" s="23" t="s">
        <v>63</v>
      </c>
      <c r="G5" s="49" t="s">
        <v>1</v>
      </c>
      <c r="H5" s="14" t="s">
        <v>15</v>
      </c>
      <c r="I5" s="22"/>
      <c r="J5" s="29"/>
      <c r="K5" s="29"/>
      <c r="L5" s="22"/>
      <c r="M5" s="3"/>
      <c r="N5" s="3"/>
      <c r="O5" s="3"/>
      <c r="P5" s="3"/>
      <c r="Q5" s="3"/>
      <c r="R5" s="3"/>
      <c r="S5" s="3"/>
      <c r="T5" s="3"/>
    </row>
    <row r="6" spans="1:21" ht="26" customHeight="1" thickTop="1" thickBot="1">
      <c r="A6" s="15"/>
      <c r="B6" s="19" t="s">
        <v>73</v>
      </c>
      <c r="C6" s="20">
        <v>8</v>
      </c>
      <c r="D6" s="21" t="s">
        <v>32</v>
      </c>
      <c r="E6" s="12" t="str">
        <f>IF(C6="",SUMIFS(生産目標!E3:E56,生産目標!A3:A56,入力シート!H4,生産目標!B3:B56,入力シート!H5,生産目標!C3:C56,"採草地"),"")</f>
        <v/>
      </c>
      <c r="F6" s="23" t="s">
        <v>65</v>
      </c>
      <c r="G6" s="49" t="s">
        <v>26</v>
      </c>
      <c r="H6" s="14" t="s">
        <v>29</v>
      </c>
      <c r="I6" s="22"/>
      <c r="J6" s="22"/>
      <c r="K6" s="22"/>
      <c r="L6" s="22"/>
      <c r="M6" s="3"/>
      <c r="N6" s="3"/>
      <c r="O6" s="3"/>
      <c r="P6" s="3"/>
      <c r="Q6" s="3"/>
      <c r="R6" s="3"/>
      <c r="S6" s="3"/>
      <c r="T6" s="3"/>
    </row>
    <row r="7" spans="1:21" ht="26" customHeight="1" thickTop="1" thickBot="1">
      <c r="A7" s="15"/>
      <c r="B7" s="19" t="s">
        <v>93</v>
      </c>
      <c r="C7" s="20">
        <v>20</v>
      </c>
      <c r="D7" s="21"/>
      <c r="E7" s="48" t="str">
        <f>IF(C7="",計算シート!H20,"")</f>
        <v/>
      </c>
      <c r="F7" s="23" t="s">
        <v>94</v>
      </c>
      <c r="G7" s="23"/>
      <c r="H7" s="23"/>
      <c r="I7" s="22"/>
      <c r="J7" s="22"/>
      <c r="K7" s="22"/>
      <c r="L7" s="22"/>
      <c r="M7" s="3"/>
      <c r="N7" s="3"/>
      <c r="O7" s="3"/>
      <c r="P7" s="3"/>
      <c r="Q7" s="3"/>
      <c r="R7" s="3"/>
      <c r="S7" s="3"/>
      <c r="T7" s="3"/>
    </row>
    <row r="8" spans="1:21" ht="26" customHeight="1" thickTop="1" thickBot="1">
      <c r="A8" s="15"/>
      <c r="B8" s="19" t="s">
        <v>74</v>
      </c>
      <c r="C8" s="20">
        <v>46.7</v>
      </c>
      <c r="D8" s="21" t="s">
        <v>21</v>
      </c>
      <c r="E8" s="15"/>
      <c r="F8" s="23"/>
      <c r="G8" s="22" t="s">
        <v>70</v>
      </c>
      <c r="H8" s="22"/>
      <c r="I8" s="22"/>
      <c r="J8" s="22"/>
      <c r="K8" s="22"/>
      <c r="L8" s="22"/>
      <c r="M8" s="3"/>
      <c r="N8" s="3"/>
      <c r="O8" s="3"/>
      <c r="P8" s="3"/>
      <c r="Q8" s="3"/>
      <c r="R8" s="3"/>
      <c r="S8" s="3"/>
      <c r="T8" s="3"/>
    </row>
    <row r="9" spans="1:21" ht="26" customHeight="1" thickTop="1" thickBot="1">
      <c r="A9" s="15"/>
      <c r="B9" s="19" t="s">
        <v>75</v>
      </c>
      <c r="C9" s="24">
        <v>2200</v>
      </c>
      <c r="D9" s="21"/>
      <c r="E9" s="13" t="str">
        <f>IF(C9="",SUMIF(電気柵2,入力シート!$H$6,地帯!$B$8:$B$10),"")</f>
        <v/>
      </c>
      <c r="F9" s="23" t="s">
        <v>31</v>
      </c>
      <c r="G9" s="50" t="s">
        <v>0</v>
      </c>
      <c r="H9" s="22"/>
      <c r="I9" s="22"/>
      <c r="J9" s="22"/>
      <c r="K9" s="22"/>
      <c r="L9" s="22"/>
      <c r="M9" s="3"/>
      <c r="N9" s="3"/>
      <c r="O9" s="3"/>
      <c r="P9" s="3"/>
      <c r="Q9" s="3"/>
      <c r="R9" s="3"/>
      <c r="S9" s="3"/>
      <c r="T9" s="3"/>
    </row>
    <row r="10" spans="1:21" ht="27" customHeight="1" thickTop="1" thickBot="1">
      <c r="A10" s="15"/>
      <c r="B10" s="19" t="s">
        <v>77</v>
      </c>
      <c r="C10" s="24">
        <v>15</v>
      </c>
      <c r="D10" s="15"/>
      <c r="E10" s="13" t="str">
        <f>IF(C10="",SUMIF(電気柵2,入力シート!$H$6,地帯!$C$8:$C$10),"")</f>
        <v/>
      </c>
      <c r="F10" s="21" t="s">
        <v>80</v>
      </c>
      <c r="G10" s="51" t="s">
        <v>54</v>
      </c>
      <c r="H10" s="22"/>
      <c r="I10" s="22"/>
      <c r="J10" s="22"/>
      <c r="K10" s="22"/>
      <c r="L10" s="22"/>
      <c r="M10" s="3"/>
      <c r="N10" s="3"/>
      <c r="O10" s="3"/>
      <c r="P10" s="3"/>
      <c r="Q10" s="3"/>
      <c r="R10" s="3"/>
      <c r="S10" s="3"/>
      <c r="T10" s="3"/>
    </row>
    <row r="11" spans="1:21" ht="18" customHeight="1" thickTop="1">
      <c r="A11" s="15"/>
      <c r="B11" s="25" t="s">
        <v>66</v>
      </c>
      <c r="C11" s="15"/>
      <c r="D11" s="15"/>
      <c r="E11" s="93" t="s">
        <v>64</v>
      </c>
      <c r="F11" s="15"/>
      <c r="G11" s="15"/>
      <c r="H11" s="22"/>
      <c r="I11" s="22"/>
      <c r="J11" s="22"/>
      <c r="K11" s="22"/>
      <c r="L11" s="22"/>
      <c r="M11" s="3"/>
      <c r="N11" s="3"/>
      <c r="O11" s="3"/>
      <c r="P11" s="3"/>
      <c r="Q11" s="3"/>
      <c r="R11" s="3"/>
      <c r="S11" s="3"/>
      <c r="T11" s="3"/>
      <c r="U11" s="3"/>
    </row>
    <row r="12" spans="1:21" ht="31" customHeight="1">
      <c r="A12" s="15"/>
      <c r="B12" s="92" t="s">
        <v>76</v>
      </c>
      <c r="C12" s="92"/>
      <c r="D12" s="15"/>
      <c r="E12" s="94"/>
      <c r="F12" s="15"/>
      <c r="G12" s="15"/>
      <c r="H12" s="15"/>
      <c r="I12" s="22"/>
      <c r="J12" s="22"/>
      <c r="K12" s="22"/>
      <c r="L12" s="22"/>
      <c r="M12" s="3"/>
      <c r="N12" s="3"/>
      <c r="O12" s="3"/>
      <c r="P12" s="3"/>
      <c r="Q12" s="3"/>
      <c r="R12" s="3"/>
      <c r="S12" s="3"/>
      <c r="T12" s="3"/>
      <c r="U12" s="3"/>
    </row>
    <row r="13" spans="1:21" ht="26" customHeight="1">
      <c r="A13" s="15"/>
      <c r="B13" s="92" t="s">
        <v>99</v>
      </c>
      <c r="C13" s="92"/>
      <c r="D13" s="15"/>
      <c r="E13" s="32"/>
      <c r="F13" s="15"/>
      <c r="G13" s="15"/>
      <c r="H13" s="15"/>
      <c r="I13" s="22"/>
      <c r="J13" s="22"/>
      <c r="K13" s="22"/>
      <c r="L13" s="22"/>
      <c r="M13" s="3"/>
      <c r="N13" s="3"/>
      <c r="O13" s="3"/>
      <c r="P13" s="3"/>
      <c r="Q13" s="3"/>
      <c r="R13" s="3"/>
      <c r="S13" s="3"/>
      <c r="T13" s="3"/>
      <c r="U13" s="3"/>
    </row>
    <row r="14" spans="1:21">
      <c r="A14" s="15"/>
      <c r="B14" s="15" t="s">
        <v>98</v>
      </c>
      <c r="C14" s="15"/>
      <c r="D14" s="15"/>
      <c r="E14" s="15"/>
      <c r="F14" s="15"/>
      <c r="G14" s="15"/>
      <c r="H14" s="15"/>
      <c r="I14" s="22"/>
      <c r="J14" s="22"/>
      <c r="K14" s="22"/>
      <c r="L14" s="22"/>
      <c r="M14" s="3"/>
      <c r="N14" s="3"/>
      <c r="O14" s="3"/>
      <c r="P14" s="3"/>
      <c r="Q14" s="3"/>
      <c r="R14" s="3"/>
      <c r="S14" s="3"/>
      <c r="T14" s="3"/>
    </row>
    <row r="15" spans="1:21">
      <c r="A15" s="26"/>
      <c r="B15" s="26" t="s">
        <v>100</v>
      </c>
      <c r="C15" s="26"/>
      <c r="D15" s="26"/>
      <c r="E15" s="26"/>
      <c r="F15" s="26"/>
      <c r="G15" s="26"/>
      <c r="H15" s="26"/>
      <c r="I15" s="27"/>
      <c r="J15" s="27"/>
      <c r="K15" s="27"/>
      <c r="L15" s="27"/>
      <c r="M15" s="3"/>
      <c r="N15" s="3"/>
      <c r="O15" s="3"/>
      <c r="P15" s="3"/>
      <c r="Q15" s="3"/>
      <c r="R15" s="3"/>
      <c r="S15" s="3"/>
      <c r="T15" s="3"/>
    </row>
    <row r="16" spans="1:21">
      <c r="A16" s="15"/>
      <c r="B16" s="15"/>
      <c r="C16" s="15"/>
      <c r="D16" s="15"/>
      <c r="E16" s="15"/>
      <c r="F16" s="15"/>
      <c r="G16" s="15"/>
      <c r="H16" s="15"/>
      <c r="I16" s="22"/>
      <c r="J16" s="22"/>
      <c r="K16" s="22"/>
      <c r="L16" s="22"/>
      <c r="M16" s="3"/>
      <c r="N16" s="3"/>
      <c r="O16" s="3"/>
      <c r="P16" s="3"/>
      <c r="Q16" s="3"/>
      <c r="R16" s="3"/>
      <c r="S16" s="3"/>
      <c r="T16" s="3"/>
    </row>
    <row r="17" spans="1:20">
      <c r="A17" s="15"/>
      <c r="B17" s="15"/>
      <c r="C17" s="15"/>
      <c r="D17" s="15"/>
      <c r="E17" s="15"/>
      <c r="F17" s="15"/>
      <c r="G17" s="15"/>
      <c r="H17" s="22"/>
      <c r="I17" s="22"/>
      <c r="J17" s="22"/>
      <c r="K17" s="22"/>
      <c r="L17" s="22"/>
      <c r="M17" s="3"/>
      <c r="N17" s="3"/>
      <c r="O17" s="3"/>
      <c r="P17" s="3"/>
      <c r="Q17" s="3"/>
      <c r="R17" s="3"/>
      <c r="S17" s="3"/>
      <c r="T17" s="3"/>
    </row>
    <row r="18" spans="1:20" ht="51" customHeight="1">
      <c r="A18" s="15"/>
      <c r="B18" s="28" t="s">
        <v>68</v>
      </c>
      <c r="C18" s="15"/>
      <c r="D18" s="79" t="s">
        <v>95</v>
      </c>
      <c r="E18" s="79"/>
      <c r="F18" s="79"/>
      <c r="G18" s="89">
        <f>C6*(C7/100)*1000*C8*C4</f>
        <v>5379840</v>
      </c>
      <c r="H18" s="90"/>
      <c r="I18" s="22"/>
      <c r="J18" s="82" t="s">
        <v>97</v>
      </c>
      <c r="K18" s="83"/>
      <c r="L18" s="22"/>
      <c r="M18" s="3"/>
      <c r="N18" s="3"/>
      <c r="O18" s="3"/>
      <c r="P18" s="3"/>
      <c r="Q18" s="3"/>
      <c r="R18" s="3"/>
      <c r="S18" s="3"/>
      <c r="T18" s="3"/>
    </row>
    <row r="19" spans="1:20" ht="51" customHeight="1">
      <c r="A19" s="15"/>
      <c r="B19" s="15"/>
      <c r="C19" s="15"/>
      <c r="D19" s="79" t="s">
        <v>67</v>
      </c>
      <c r="E19" s="79"/>
      <c r="F19" s="79"/>
      <c r="G19" s="89">
        <f>C9*C5</f>
        <v>17842000</v>
      </c>
      <c r="H19" s="90"/>
      <c r="I19" s="22"/>
      <c r="J19" s="84"/>
      <c r="K19" s="85"/>
      <c r="L19" s="22"/>
      <c r="M19" s="3"/>
      <c r="N19" s="3"/>
      <c r="O19" s="3"/>
      <c r="P19" s="3"/>
      <c r="Q19" s="3"/>
      <c r="R19" s="3"/>
      <c r="S19" s="3"/>
      <c r="T19" s="3"/>
    </row>
    <row r="20" spans="1:20" ht="51" customHeight="1">
      <c r="A20" s="15"/>
      <c r="B20" s="15"/>
      <c r="C20" s="15"/>
      <c r="D20" s="79" t="s">
        <v>96</v>
      </c>
      <c r="E20" s="79"/>
      <c r="F20" s="79"/>
      <c r="G20" s="87">
        <f>G19/G18</f>
        <v>3.3164555079704972</v>
      </c>
      <c r="H20" s="88"/>
      <c r="I20" s="22"/>
      <c r="J20" s="80">
        <f>G18*C10/G19</f>
        <v>4.5229010200650155</v>
      </c>
      <c r="K20" s="81"/>
      <c r="L20" s="22"/>
      <c r="M20" s="3"/>
      <c r="N20" s="3"/>
      <c r="O20" s="3"/>
      <c r="P20" s="3"/>
      <c r="Q20" s="3"/>
      <c r="R20" s="3"/>
      <c r="S20" s="3"/>
      <c r="T20" s="3"/>
    </row>
    <row r="21" spans="1:20" ht="51" customHeight="1">
      <c r="A21" s="15"/>
      <c r="B21" s="15"/>
      <c r="C21" s="15"/>
      <c r="D21" s="79" t="s">
        <v>69</v>
      </c>
      <c r="E21" s="79"/>
      <c r="F21" s="79"/>
      <c r="G21" s="77" t="str">
        <f>IF(G20&gt;C10,"状況を注視","導入すべき")</f>
        <v>導入すべき</v>
      </c>
      <c r="H21" s="78"/>
      <c r="I21" s="22"/>
      <c r="J21" s="59"/>
      <c r="K21" s="22"/>
      <c r="L21" s="22"/>
      <c r="M21" s="3"/>
      <c r="N21" s="3"/>
      <c r="O21" s="3"/>
      <c r="P21" s="3"/>
      <c r="Q21" s="3"/>
      <c r="R21" s="3"/>
      <c r="S21" s="3"/>
      <c r="T21" s="3"/>
    </row>
    <row r="22" spans="1:20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3"/>
      <c r="N22" s="3"/>
      <c r="O22" s="3"/>
      <c r="P22" s="3"/>
      <c r="Q22" s="3"/>
      <c r="R22" s="3"/>
      <c r="S22" s="3"/>
      <c r="T22" s="3"/>
    </row>
    <row r="23" spans="1:20">
      <c r="A23" s="30"/>
      <c r="B23" s="30"/>
      <c r="C23" s="30"/>
      <c r="D23" s="30"/>
      <c r="E23" s="30"/>
      <c r="F23" s="30"/>
      <c r="G23" s="30"/>
      <c r="H23" s="30"/>
      <c r="I23" s="31"/>
      <c r="J23" s="31"/>
      <c r="K23" s="31"/>
      <c r="L23" s="31"/>
      <c r="M23" s="3"/>
      <c r="N23" s="3"/>
      <c r="O23" s="3"/>
      <c r="P23" s="3"/>
      <c r="Q23" s="3"/>
      <c r="R23" s="3"/>
      <c r="S23" s="3"/>
      <c r="T23" s="3"/>
    </row>
    <row r="24" spans="1:20">
      <c r="A24" s="30"/>
      <c r="B24" s="30"/>
      <c r="C24" s="30"/>
      <c r="D24" s="30"/>
      <c r="E24" s="30"/>
      <c r="F24" s="30"/>
      <c r="G24" s="30"/>
      <c r="H24" s="30"/>
      <c r="I24" s="31"/>
      <c r="J24" s="31"/>
      <c r="K24" s="31"/>
      <c r="L24" s="31"/>
      <c r="M24" s="3"/>
      <c r="N24" s="3"/>
      <c r="O24" s="3"/>
      <c r="P24" s="3"/>
      <c r="Q24" s="3"/>
      <c r="R24" s="3"/>
      <c r="S24" s="3"/>
      <c r="T24" s="3"/>
    </row>
    <row r="25" spans="1:20">
      <c r="A25" s="30"/>
      <c r="B25" s="30"/>
      <c r="C25" s="30"/>
      <c r="D25" s="30"/>
      <c r="E25" s="30"/>
      <c r="F25" s="30"/>
      <c r="G25" s="30"/>
      <c r="H25" s="30"/>
      <c r="I25" s="31"/>
      <c r="J25" s="31"/>
      <c r="K25" s="31"/>
      <c r="L25" s="31"/>
      <c r="M25" s="3"/>
      <c r="N25" s="3"/>
      <c r="O25" s="3"/>
      <c r="P25" s="3"/>
      <c r="Q25" s="3"/>
      <c r="R25" s="3"/>
      <c r="S25" s="3"/>
      <c r="T25" s="3"/>
    </row>
    <row r="26" spans="1:20">
      <c r="A26" s="30"/>
      <c r="B26" s="30"/>
      <c r="C26" s="30"/>
      <c r="D26" s="30"/>
      <c r="E26" s="30"/>
      <c r="F26" s="30"/>
      <c r="G26" s="30"/>
      <c r="H26" s="30"/>
      <c r="I26" s="31"/>
      <c r="J26" s="31"/>
      <c r="K26" s="31"/>
      <c r="L26" s="31"/>
      <c r="M26" s="3"/>
      <c r="N26" s="3"/>
      <c r="O26" s="3"/>
      <c r="P26" s="3"/>
      <c r="Q26" s="3"/>
      <c r="R26" s="3"/>
      <c r="S26" s="3"/>
      <c r="T26" s="3"/>
    </row>
    <row r="27" spans="1:20">
      <c r="A27" s="30"/>
      <c r="B27" s="30"/>
      <c r="C27" s="30"/>
      <c r="D27" s="30"/>
      <c r="E27" s="30"/>
      <c r="F27" s="30"/>
      <c r="G27" s="30"/>
      <c r="H27" s="30"/>
      <c r="I27" s="31"/>
      <c r="J27" s="31"/>
      <c r="K27" s="31"/>
      <c r="L27" s="31"/>
      <c r="M27" s="3"/>
      <c r="N27" s="3"/>
      <c r="O27" s="3"/>
      <c r="P27" s="3"/>
      <c r="Q27" s="3"/>
      <c r="R27" s="3"/>
      <c r="S27" s="3"/>
      <c r="T27" s="3"/>
    </row>
    <row r="28" spans="1:20">
      <c r="A28" s="30"/>
      <c r="B28" s="30"/>
      <c r="C28" s="30"/>
      <c r="D28" s="30"/>
      <c r="E28" s="30"/>
      <c r="F28" s="30"/>
      <c r="G28" s="30"/>
      <c r="H28" s="30"/>
      <c r="I28" s="31"/>
      <c r="J28" s="31"/>
      <c r="K28" s="31"/>
      <c r="L28" s="31"/>
      <c r="M28" s="3"/>
      <c r="N28" s="3"/>
      <c r="O28" s="3"/>
      <c r="P28" s="3"/>
      <c r="Q28" s="3"/>
      <c r="R28" s="3"/>
      <c r="S28" s="3"/>
      <c r="T28" s="3"/>
    </row>
    <row r="29" spans="1:20">
      <c r="C29" s="30"/>
      <c r="D29" s="30"/>
      <c r="E29" s="30"/>
      <c r="F29" s="30"/>
      <c r="G29" s="30"/>
    </row>
  </sheetData>
  <mergeCells count="16">
    <mergeCell ref="J20:K20"/>
    <mergeCell ref="J18:K19"/>
    <mergeCell ref="B1:H1"/>
    <mergeCell ref="G20:H20"/>
    <mergeCell ref="G19:H19"/>
    <mergeCell ref="G18:H18"/>
    <mergeCell ref="B3:C3"/>
    <mergeCell ref="G3:H3"/>
    <mergeCell ref="B12:C12"/>
    <mergeCell ref="E11:E12"/>
    <mergeCell ref="B13:C13"/>
    <mergeCell ref="G21:H21"/>
    <mergeCell ref="D19:F19"/>
    <mergeCell ref="D20:F20"/>
    <mergeCell ref="D21:F21"/>
    <mergeCell ref="D18:F18"/>
  </mergeCells>
  <phoneticPr fontId="6"/>
  <conditionalFormatting sqref="G21">
    <cfRule type="containsText" dxfId="1" priority="1" operator="containsText" text="導入">
      <formula>NOT(ISERROR(SEARCH("導入",G21)))</formula>
    </cfRule>
    <cfRule type="containsText" dxfId="0" priority="2" operator="containsText" text="導入">
      <formula>NOT(ISERROR(SEARCH("導入",G21)))</formula>
    </cfRule>
  </conditionalFormatting>
  <dataValidations count="4">
    <dataValidation type="list" allowBlank="1" showInputMessage="1" showErrorMessage="1" sqref="H4">
      <formula1>地域</formula1>
    </dataValidation>
    <dataValidation type="list" allowBlank="1" showInputMessage="1" showErrorMessage="1" sqref="H5">
      <formula1>INDIRECT($H$4)</formula1>
    </dataValidation>
    <dataValidation type="list" allowBlank="1" showInputMessage="1" showErrorMessage="1" sqref="H6">
      <formula1>電気柵2</formula1>
    </dataValidation>
    <dataValidation type="list" allowBlank="1" showInputMessage="1" showErrorMessage="1" sqref="G10">
      <formula1>社名</formula1>
    </dataValidation>
  </dataValidations>
  <pageMargins left="0.7" right="0.7" top="0.75" bottom="0.75" header="0.3" footer="0.3"/>
  <pageSetup paperSize="9" orientation="portrait" horizontalDpi="4294967292" verticalDpi="4294967292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地帯!$B$12:$B$31</xm:f>
          </x14:formula1>
          <xm:sqref>C10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G31"/>
  <sheetViews>
    <sheetView workbookViewId="0">
      <selection activeCell="G22" sqref="G22"/>
    </sheetView>
  </sheetViews>
  <sheetFormatPr baseColWidth="12" defaultColWidth="12.83203125" defaultRowHeight="18" x14ac:dyDescent="0"/>
  <cols>
    <col min="1" max="2" width="19.33203125" bestFit="1" customWidth="1"/>
    <col min="3" max="3" width="15.5" bestFit="1" customWidth="1"/>
    <col min="4" max="4" width="22.5" bestFit="1" customWidth="1"/>
    <col min="5" max="5" width="21.5" bestFit="1" customWidth="1"/>
    <col min="6" max="6" width="22.5" bestFit="1" customWidth="1"/>
  </cols>
  <sheetData>
    <row r="1" spans="1:7">
      <c r="A1" t="s">
        <v>3</v>
      </c>
      <c r="B1" t="s">
        <v>9</v>
      </c>
      <c r="C1" t="s">
        <v>14</v>
      </c>
      <c r="D1" t="s">
        <v>17</v>
      </c>
      <c r="E1" t="s">
        <v>23</v>
      </c>
      <c r="F1" t="s">
        <v>24</v>
      </c>
      <c r="G1" t="s">
        <v>25</v>
      </c>
    </row>
    <row r="2" spans="1:7">
      <c r="A2" t="s">
        <v>4</v>
      </c>
      <c r="B2" t="s">
        <v>10</v>
      </c>
      <c r="C2" t="s">
        <v>15</v>
      </c>
      <c r="D2" t="s">
        <v>41</v>
      </c>
      <c r="E2" t="s">
        <v>38</v>
      </c>
      <c r="F2" t="s">
        <v>44</v>
      </c>
      <c r="G2" t="s">
        <v>47</v>
      </c>
    </row>
    <row r="3" spans="1:7">
      <c r="A3" t="s">
        <v>7</v>
      </c>
      <c r="B3" t="s">
        <v>11</v>
      </c>
      <c r="C3" t="s">
        <v>10</v>
      </c>
      <c r="D3" t="s">
        <v>42</v>
      </c>
      <c r="E3" t="s">
        <v>37</v>
      </c>
      <c r="F3" t="s">
        <v>45</v>
      </c>
      <c r="G3" t="s">
        <v>48</v>
      </c>
    </row>
    <row r="4" spans="1:7">
      <c r="A4" t="s">
        <v>8</v>
      </c>
      <c r="B4" t="s">
        <v>12</v>
      </c>
      <c r="C4" t="s">
        <v>11</v>
      </c>
      <c r="D4" t="s">
        <v>43</v>
      </c>
      <c r="E4" t="s">
        <v>40</v>
      </c>
      <c r="F4" t="s">
        <v>46</v>
      </c>
      <c r="G4" t="s">
        <v>49</v>
      </c>
    </row>
    <row r="5" spans="1:7">
      <c r="B5" t="s">
        <v>13</v>
      </c>
      <c r="C5" t="s">
        <v>12</v>
      </c>
      <c r="D5" t="s">
        <v>18</v>
      </c>
      <c r="F5" t="s">
        <v>20</v>
      </c>
    </row>
    <row r="6" spans="1:7">
      <c r="C6" t="s">
        <v>16</v>
      </c>
      <c r="D6" t="s">
        <v>19</v>
      </c>
    </row>
    <row r="7" spans="1:7">
      <c r="B7" t="s">
        <v>30</v>
      </c>
      <c r="C7" t="s">
        <v>79</v>
      </c>
    </row>
    <row r="8" spans="1:7">
      <c r="A8" t="s">
        <v>27</v>
      </c>
      <c r="B8">
        <v>700</v>
      </c>
      <c r="C8">
        <v>3</v>
      </c>
    </row>
    <row r="9" spans="1:7">
      <c r="A9" t="s">
        <v>29</v>
      </c>
      <c r="B9">
        <v>2200</v>
      </c>
      <c r="C9">
        <v>15</v>
      </c>
    </row>
    <row r="10" spans="1:7">
      <c r="A10" t="s">
        <v>28</v>
      </c>
      <c r="B10">
        <v>3300</v>
      </c>
      <c r="C10">
        <v>5</v>
      </c>
    </row>
    <row r="12" spans="1:7">
      <c r="A12" t="s">
        <v>78</v>
      </c>
      <c r="B12">
        <v>1</v>
      </c>
    </row>
    <row r="13" spans="1:7">
      <c r="B13">
        <v>2</v>
      </c>
    </row>
    <row r="14" spans="1:7">
      <c r="B14">
        <v>3</v>
      </c>
    </row>
    <row r="15" spans="1:7">
      <c r="B15">
        <v>4</v>
      </c>
    </row>
    <row r="16" spans="1:7">
      <c r="B16">
        <v>5</v>
      </c>
    </row>
    <row r="17" spans="2:2">
      <c r="B17">
        <v>6</v>
      </c>
    </row>
    <row r="18" spans="2:2">
      <c r="B18">
        <v>7</v>
      </c>
    </row>
    <row r="19" spans="2:2">
      <c r="B19">
        <v>8</v>
      </c>
    </row>
    <row r="20" spans="2:2">
      <c r="B20">
        <v>9</v>
      </c>
    </row>
    <row r="21" spans="2:2">
      <c r="B21">
        <v>10</v>
      </c>
    </row>
    <row r="22" spans="2:2">
      <c r="B22">
        <v>11</v>
      </c>
    </row>
    <row r="23" spans="2:2">
      <c r="B23">
        <v>12</v>
      </c>
    </row>
    <row r="24" spans="2:2">
      <c r="B24">
        <v>13</v>
      </c>
    </row>
    <row r="25" spans="2:2">
      <c r="B25">
        <v>14</v>
      </c>
    </row>
    <row r="26" spans="2:2">
      <c r="B26">
        <v>15</v>
      </c>
    </row>
    <row r="27" spans="2:2">
      <c r="B27">
        <v>16</v>
      </c>
    </row>
    <row r="28" spans="2:2">
      <c r="B28">
        <v>17</v>
      </c>
    </row>
    <row r="29" spans="2:2">
      <c r="B29">
        <v>18</v>
      </c>
    </row>
    <row r="30" spans="2:2">
      <c r="B30">
        <v>19</v>
      </c>
    </row>
    <row r="31" spans="2:2">
      <c r="B31">
        <v>20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F56"/>
  <sheetViews>
    <sheetView workbookViewId="0">
      <selection activeCell="E2" sqref="E2"/>
    </sheetView>
  </sheetViews>
  <sheetFormatPr baseColWidth="12" defaultColWidth="12.83203125" defaultRowHeight="18" x14ac:dyDescent="0"/>
  <cols>
    <col min="2" max="2" width="25.5" bestFit="1" customWidth="1"/>
    <col min="3" max="3" width="22" customWidth="1"/>
    <col min="4" max="4" width="28.1640625" bestFit="1" customWidth="1"/>
  </cols>
  <sheetData>
    <row r="1" spans="1:6">
      <c r="A1" t="s">
        <v>33</v>
      </c>
    </row>
    <row r="2" spans="1:6" ht="31">
      <c r="A2" s="1" t="s">
        <v>0</v>
      </c>
      <c r="B2" s="1" t="s">
        <v>1</v>
      </c>
      <c r="C2" s="1" t="s">
        <v>2</v>
      </c>
      <c r="D2" s="1" t="s">
        <v>61</v>
      </c>
      <c r="E2" s="1" t="s">
        <v>35</v>
      </c>
      <c r="F2" s="1" t="s">
        <v>36</v>
      </c>
    </row>
    <row r="3" spans="1:6">
      <c r="A3" t="s">
        <v>3</v>
      </c>
      <c r="B3" t="s">
        <v>4</v>
      </c>
      <c r="C3" t="s">
        <v>5</v>
      </c>
      <c r="D3" s="4" t="s">
        <v>34</v>
      </c>
      <c r="E3">
        <v>8</v>
      </c>
      <c r="F3">
        <v>9</v>
      </c>
    </row>
    <row r="4" spans="1:6">
      <c r="A4" t="s">
        <v>3</v>
      </c>
      <c r="B4" t="s">
        <v>4</v>
      </c>
      <c r="C4" t="s">
        <v>6</v>
      </c>
      <c r="D4" s="4"/>
      <c r="E4">
        <v>8</v>
      </c>
      <c r="F4">
        <v>9</v>
      </c>
    </row>
    <row r="5" spans="1:6">
      <c r="A5" t="s">
        <v>3</v>
      </c>
      <c r="B5" t="s">
        <v>7</v>
      </c>
      <c r="C5" t="s">
        <v>5</v>
      </c>
      <c r="D5" s="4" t="s">
        <v>34</v>
      </c>
      <c r="E5">
        <v>9</v>
      </c>
      <c r="F5">
        <v>10</v>
      </c>
    </row>
    <row r="6" spans="1:6">
      <c r="A6" t="s">
        <v>3</v>
      </c>
      <c r="B6" t="s">
        <v>7</v>
      </c>
      <c r="C6" t="s">
        <v>6</v>
      </c>
      <c r="E6">
        <v>8</v>
      </c>
      <c r="F6">
        <v>9</v>
      </c>
    </row>
    <row r="7" spans="1:6">
      <c r="A7" t="s">
        <v>3</v>
      </c>
      <c r="B7" t="s">
        <v>8</v>
      </c>
      <c r="C7" t="s">
        <v>5</v>
      </c>
      <c r="D7" s="4" t="s">
        <v>34</v>
      </c>
      <c r="E7">
        <v>9</v>
      </c>
      <c r="F7">
        <v>10</v>
      </c>
    </row>
    <row r="8" spans="1:6">
      <c r="A8" t="s">
        <v>3</v>
      </c>
      <c r="B8" t="s">
        <v>8</v>
      </c>
      <c r="C8" t="s">
        <v>6</v>
      </c>
      <c r="E8">
        <v>8</v>
      </c>
      <c r="F8">
        <v>9</v>
      </c>
    </row>
    <row r="9" spans="1:6">
      <c r="A9" t="s">
        <v>9</v>
      </c>
      <c r="B9" t="s">
        <v>10</v>
      </c>
      <c r="C9" t="s">
        <v>5</v>
      </c>
      <c r="E9">
        <v>6</v>
      </c>
      <c r="F9">
        <v>6.8</v>
      </c>
    </row>
    <row r="10" spans="1:6">
      <c r="A10" t="s">
        <v>9</v>
      </c>
      <c r="B10" t="s">
        <v>10</v>
      </c>
      <c r="C10" t="s">
        <v>6</v>
      </c>
      <c r="E10">
        <v>4.5</v>
      </c>
      <c r="F10">
        <v>6</v>
      </c>
    </row>
    <row r="11" spans="1:6">
      <c r="A11" t="s">
        <v>9</v>
      </c>
      <c r="B11" t="s">
        <v>11</v>
      </c>
      <c r="C11" t="s">
        <v>5</v>
      </c>
      <c r="E11">
        <v>6.1</v>
      </c>
      <c r="F11">
        <v>7.5</v>
      </c>
    </row>
    <row r="12" spans="1:6">
      <c r="A12" t="s">
        <v>9</v>
      </c>
      <c r="B12" t="s">
        <v>11</v>
      </c>
      <c r="C12" t="s">
        <v>6</v>
      </c>
      <c r="E12">
        <v>6</v>
      </c>
      <c r="F12">
        <v>6.8</v>
      </c>
    </row>
    <row r="13" spans="1:6">
      <c r="A13" t="s">
        <v>9</v>
      </c>
      <c r="B13" t="s">
        <v>12</v>
      </c>
      <c r="C13" t="s">
        <v>5</v>
      </c>
      <c r="E13">
        <v>7.5</v>
      </c>
      <c r="F13">
        <v>9</v>
      </c>
    </row>
    <row r="14" spans="1:6">
      <c r="A14" t="s">
        <v>9</v>
      </c>
      <c r="B14" t="s">
        <v>12</v>
      </c>
      <c r="C14" t="s">
        <v>6</v>
      </c>
      <c r="E14">
        <v>6</v>
      </c>
      <c r="F14">
        <v>7.5</v>
      </c>
    </row>
    <row r="15" spans="1:6">
      <c r="A15" t="s">
        <v>9</v>
      </c>
      <c r="B15" t="s">
        <v>13</v>
      </c>
      <c r="C15" t="s">
        <v>5</v>
      </c>
      <c r="E15">
        <v>7.5</v>
      </c>
      <c r="F15">
        <v>10.5</v>
      </c>
    </row>
    <row r="16" spans="1:6">
      <c r="A16" t="s">
        <v>9</v>
      </c>
      <c r="B16" t="s">
        <v>13</v>
      </c>
      <c r="C16" t="s">
        <v>6</v>
      </c>
      <c r="E16">
        <v>6.8</v>
      </c>
      <c r="F16">
        <v>8.3000000000000007</v>
      </c>
    </row>
    <row r="17" spans="1:6">
      <c r="A17" t="s">
        <v>14</v>
      </c>
      <c r="B17" t="s">
        <v>15</v>
      </c>
      <c r="C17" t="s">
        <v>5</v>
      </c>
      <c r="E17">
        <v>6</v>
      </c>
      <c r="F17">
        <v>6.8</v>
      </c>
    </row>
    <row r="18" spans="1:6">
      <c r="A18" t="s">
        <v>14</v>
      </c>
      <c r="B18" t="s">
        <v>15</v>
      </c>
      <c r="C18" t="s">
        <v>6</v>
      </c>
      <c r="E18">
        <v>4.5</v>
      </c>
      <c r="F18">
        <v>6</v>
      </c>
    </row>
    <row r="19" spans="1:6">
      <c r="A19" t="s">
        <v>14</v>
      </c>
      <c r="B19" t="s">
        <v>10</v>
      </c>
      <c r="C19" t="s">
        <v>5</v>
      </c>
      <c r="E19">
        <v>6</v>
      </c>
      <c r="F19">
        <v>7.5</v>
      </c>
    </row>
    <row r="20" spans="1:6">
      <c r="A20" t="s">
        <v>14</v>
      </c>
      <c r="B20" t="s">
        <v>10</v>
      </c>
      <c r="C20" t="s">
        <v>6</v>
      </c>
      <c r="E20">
        <v>6</v>
      </c>
      <c r="F20">
        <v>6.8</v>
      </c>
    </row>
    <row r="21" spans="1:6">
      <c r="A21" t="s">
        <v>14</v>
      </c>
      <c r="B21" t="s">
        <v>11</v>
      </c>
      <c r="C21" t="s">
        <v>5</v>
      </c>
      <c r="E21">
        <v>7.5</v>
      </c>
      <c r="F21">
        <v>9</v>
      </c>
    </row>
    <row r="22" spans="1:6">
      <c r="A22" t="s">
        <v>14</v>
      </c>
      <c r="B22" t="s">
        <v>11</v>
      </c>
      <c r="C22" t="s">
        <v>6</v>
      </c>
      <c r="E22">
        <v>6</v>
      </c>
      <c r="F22">
        <v>7.5</v>
      </c>
    </row>
    <row r="23" spans="1:6">
      <c r="A23" t="s">
        <v>14</v>
      </c>
      <c r="B23" t="s">
        <v>12</v>
      </c>
      <c r="C23" t="s">
        <v>5</v>
      </c>
      <c r="E23">
        <v>7.5</v>
      </c>
      <c r="F23">
        <v>10.5</v>
      </c>
    </row>
    <row r="24" spans="1:6">
      <c r="A24" t="s">
        <v>14</v>
      </c>
      <c r="B24" t="s">
        <v>12</v>
      </c>
      <c r="C24" t="s">
        <v>6</v>
      </c>
      <c r="E24">
        <v>6.8</v>
      </c>
      <c r="F24">
        <v>8.3000000000000007</v>
      </c>
    </row>
    <row r="25" spans="1:6">
      <c r="A25" t="s">
        <v>14</v>
      </c>
      <c r="B25" t="s">
        <v>16</v>
      </c>
      <c r="C25" t="s">
        <v>5</v>
      </c>
      <c r="E25">
        <v>7.5</v>
      </c>
      <c r="F25">
        <v>10.5</v>
      </c>
    </row>
    <row r="26" spans="1:6">
      <c r="A26" t="s">
        <v>14</v>
      </c>
      <c r="B26" t="s">
        <v>16</v>
      </c>
      <c r="C26" t="s">
        <v>6</v>
      </c>
      <c r="E26">
        <v>6</v>
      </c>
      <c r="F26">
        <v>8.3000000000000007</v>
      </c>
    </row>
    <row r="27" spans="1:6">
      <c r="A27" t="s">
        <v>17</v>
      </c>
      <c r="B27" t="s">
        <v>41</v>
      </c>
      <c r="C27" t="s">
        <v>5</v>
      </c>
      <c r="E27">
        <v>8</v>
      </c>
      <c r="F27">
        <v>12</v>
      </c>
    </row>
    <row r="28" spans="1:6">
      <c r="A28" t="s">
        <v>17</v>
      </c>
      <c r="B28" t="s">
        <v>41</v>
      </c>
      <c r="C28" t="s">
        <v>6</v>
      </c>
      <c r="E28">
        <v>8</v>
      </c>
      <c r="F28">
        <v>10</v>
      </c>
    </row>
    <row r="29" spans="1:6">
      <c r="A29" t="s">
        <v>17</v>
      </c>
      <c r="B29" t="s">
        <v>42</v>
      </c>
      <c r="C29" t="s">
        <v>5</v>
      </c>
      <c r="E29">
        <v>8</v>
      </c>
      <c r="F29">
        <v>12</v>
      </c>
    </row>
    <row r="30" spans="1:6">
      <c r="A30" t="s">
        <v>17</v>
      </c>
      <c r="B30" t="s">
        <v>42</v>
      </c>
      <c r="C30" t="s">
        <v>6</v>
      </c>
      <c r="E30">
        <v>8</v>
      </c>
      <c r="F30">
        <v>10</v>
      </c>
    </row>
    <row r="31" spans="1:6">
      <c r="A31" t="s">
        <v>17</v>
      </c>
      <c r="B31" t="s">
        <v>43</v>
      </c>
      <c r="C31" t="s">
        <v>5</v>
      </c>
      <c r="E31">
        <v>8</v>
      </c>
      <c r="F31">
        <v>12</v>
      </c>
    </row>
    <row r="32" spans="1:6">
      <c r="A32" t="s">
        <v>17</v>
      </c>
      <c r="B32" t="s">
        <v>43</v>
      </c>
      <c r="C32" t="s">
        <v>6</v>
      </c>
      <c r="E32">
        <v>8</v>
      </c>
      <c r="F32">
        <v>12</v>
      </c>
    </row>
    <row r="33" spans="1:6">
      <c r="A33" t="s">
        <v>17</v>
      </c>
      <c r="B33" t="s">
        <v>18</v>
      </c>
      <c r="C33" t="s">
        <v>5</v>
      </c>
      <c r="E33">
        <v>8</v>
      </c>
      <c r="F33">
        <v>12</v>
      </c>
    </row>
    <row r="34" spans="1:6">
      <c r="A34" t="s">
        <v>17</v>
      </c>
      <c r="B34" t="s">
        <v>18</v>
      </c>
      <c r="C34" t="s">
        <v>6</v>
      </c>
      <c r="E34">
        <v>9</v>
      </c>
      <c r="F34">
        <v>12</v>
      </c>
    </row>
    <row r="35" spans="1:6">
      <c r="A35" t="s">
        <v>17</v>
      </c>
      <c r="B35" t="s">
        <v>19</v>
      </c>
      <c r="C35" t="s">
        <v>5</v>
      </c>
      <c r="E35">
        <v>10</v>
      </c>
      <c r="F35">
        <v>12</v>
      </c>
    </row>
    <row r="36" spans="1:6">
      <c r="A36" t="s">
        <v>17</v>
      </c>
      <c r="B36" t="s">
        <v>19</v>
      </c>
      <c r="C36" t="s">
        <v>6</v>
      </c>
      <c r="E36">
        <v>8</v>
      </c>
      <c r="F36">
        <v>12</v>
      </c>
    </row>
    <row r="37" spans="1:6">
      <c r="A37" t="s">
        <v>23</v>
      </c>
      <c r="B37" t="s">
        <v>38</v>
      </c>
      <c r="C37" t="s">
        <v>5</v>
      </c>
      <c r="E37">
        <v>10</v>
      </c>
      <c r="F37">
        <v>12</v>
      </c>
    </row>
    <row r="38" spans="1:6">
      <c r="A38" t="s">
        <v>23</v>
      </c>
      <c r="B38" t="s">
        <v>38</v>
      </c>
      <c r="C38" t="s">
        <v>6</v>
      </c>
      <c r="E38">
        <v>8</v>
      </c>
      <c r="F38">
        <v>10</v>
      </c>
    </row>
    <row r="39" spans="1:6">
      <c r="A39" t="s">
        <v>23</v>
      </c>
      <c r="B39" t="s">
        <v>37</v>
      </c>
      <c r="C39" t="s">
        <v>5</v>
      </c>
      <c r="E39">
        <v>12</v>
      </c>
      <c r="F39">
        <v>14</v>
      </c>
    </row>
    <row r="40" spans="1:6">
      <c r="A40" t="s">
        <v>23</v>
      </c>
      <c r="B40" t="s">
        <v>37</v>
      </c>
      <c r="C40" t="s">
        <v>6</v>
      </c>
      <c r="E40">
        <v>9</v>
      </c>
      <c r="F40">
        <v>10</v>
      </c>
    </row>
    <row r="41" spans="1:6">
      <c r="A41" t="s">
        <v>23</v>
      </c>
      <c r="B41" t="s">
        <v>39</v>
      </c>
      <c r="C41" t="s">
        <v>5</v>
      </c>
      <c r="E41">
        <v>8</v>
      </c>
      <c r="F41">
        <v>12</v>
      </c>
    </row>
    <row r="42" spans="1:6">
      <c r="A42" t="s">
        <v>23</v>
      </c>
      <c r="B42" t="s">
        <v>39</v>
      </c>
      <c r="C42" t="s">
        <v>6</v>
      </c>
      <c r="E42">
        <v>8</v>
      </c>
      <c r="F42">
        <v>10</v>
      </c>
    </row>
    <row r="43" spans="1:6">
      <c r="A43" t="s">
        <v>24</v>
      </c>
      <c r="B43" t="s">
        <v>44</v>
      </c>
      <c r="C43" t="s">
        <v>5</v>
      </c>
      <c r="E43">
        <v>6</v>
      </c>
      <c r="F43">
        <v>14</v>
      </c>
    </row>
    <row r="44" spans="1:6">
      <c r="A44" t="s">
        <v>24</v>
      </c>
      <c r="B44" t="s">
        <v>44</v>
      </c>
      <c r="C44" t="s">
        <v>6</v>
      </c>
      <c r="E44">
        <v>6</v>
      </c>
      <c r="F44">
        <v>12</v>
      </c>
    </row>
    <row r="45" spans="1:6">
      <c r="A45" t="s">
        <v>24</v>
      </c>
      <c r="B45" t="s">
        <v>45</v>
      </c>
      <c r="C45" t="s">
        <v>5</v>
      </c>
      <c r="E45">
        <v>10</v>
      </c>
      <c r="F45">
        <v>14</v>
      </c>
    </row>
    <row r="46" spans="1:6">
      <c r="A46" t="s">
        <v>24</v>
      </c>
      <c r="B46" t="s">
        <v>45</v>
      </c>
      <c r="C46" t="s">
        <v>6</v>
      </c>
      <c r="E46">
        <v>6</v>
      </c>
      <c r="F46">
        <v>12</v>
      </c>
    </row>
    <row r="47" spans="1:6">
      <c r="A47" t="s">
        <v>24</v>
      </c>
      <c r="B47" t="s">
        <v>46</v>
      </c>
      <c r="C47" t="s">
        <v>5</v>
      </c>
      <c r="E47">
        <v>10</v>
      </c>
      <c r="F47">
        <v>20</v>
      </c>
    </row>
    <row r="48" spans="1:6">
      <c r="A48" t="s">
        <v>24</v>
      </c>
      <c r="B48" t="s">
        <v>46</v>
      </c>
      <c r="C48" t="s">
        <v>6</v>
      </c>
      <c r="E48">
        <v>9</v>
      </c>
      <c r="F48">
        <v>14</v>
      </c>
    </row>
    <row r="49" spans="1:6">
      <c r="A49" t="s">
        <v>24</v>
      </c>
      <c r="B49" t="s">
        <v>20</v>
      </c>
      <c r="C49" t="s">
        <v>5</v>
      </c>
      <c r="E49">
        <v>14</v>
      </c>
      <c r="F49">
        <v>20</v>
      </c>
    </row>
    <row r="50" spans="1:6">
      <c r="A50" t="s">
        <v>24</v>
      </c>
      <c r="B50" t="s">
        <v>20</v>
      </c>
      <c r="C50" t="s">
        <v>6</v>
      </c>
      <c r="E50">
        <v>10</v>
      </c>
      <c r="F50">
        <v>14</v>
      </c>
    </row>
    <row r="51" spans="1:6">
      <c r="A51" t="s">
        <v>25</v>
      </c>
      <c r="B51" t="s">
        <v>47</v>
      </c>
      <c r="C51" t="s">
        <v>5</v>
      </c>
      <c r="E51">
        <v>20</v>
      </c>
      <c r="F51">
        <v>30</v>
      </c>
    </row>
    <row r="52" spans="1:6">
      <c r="A52" t="s">
        <v>25</v>
      </c>
      <c r="B52" t="s">
        <v>47</v>
      </c>
      <c r="C52" t="s">
        <v>6</v>
      </c>
      <c r="E52">
        <v>10</v>
      </c>
      <c r="F52">
        <v>14</v>
      </c>
    </row>
    <row r="53" spans="1:6">
      <c r="A53" t="s">
        <v>25</v>
      </c>
      <c r="B53" t="s">
        <v>48</v>
      </c>
      <c r="C53" t="s">
        <v>5</v>
      </c>
      <c r="E53">
        <v>23</v>
      </c>
      <c r="F53">
        <v>33</v>
      </c>
    </row>
    <row r="54" spans="1:6">
      <c r="A54" t="s">
        <v>25</v>
      </c>
      <c r="B54" t="s">
        <v>48</v>
      </c>
      <c r="C54" t="s">
        <v>6</v>
      </c>
      <c r="E54">
        <v>10</v>
      </c>
      <c r="F54">
        <v>16</v>
      </c>
    </row>
    <row r="55" spans="1:6">
      <c r="A55" t="s">
        <v>25</v>
      </c>
      <c r="B55" t="s">
        <v>49</v>
      </c>
      <c r="C55" t="s">
        <v>5</v>
      </c>
      <c r="E55">
        <v>25</v>
      </c>
      <c r="F55">
        <v>35</v>
      </c>
    </row>
    <row r="56" spans="1:6">
      <c r="A56" t="s">
        <v>25</v>
      </c>
      <c r="B56" t="s">
        <v>49</v>
      </c>
      <c r="C56" t="s">
        <v>6</v>
      </c>
      <c r="E56">
        <v>12</v>
      </c>
      <c r="F56">
        <v>18</v>
      </c>
    </row>
  </sheetData>
  <autoFilter ref="A2:F56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"/>
  <sheetViews>
    <sheetView showGridLines="0" zoomScale="110" zoomScaleNormal="110" zoomScalePageLayoutView="110" workbookViewId="0">
      <selection activeCell="E5" sqref="E5"/>
    </sheetView>
  </sheetViews>
  <sheetFormatPr baseColWidth="12" defaultColWidth="8.83203125" defaultRowHeight="17" x14ac:dyDescent="0"/>
  <cols>
    <col min="1" max="1" width="17.6640625" style="5" customWidth="1"/>
    <col min="2" max="2" width="28.33203125" style="5" customWidth="1"/>
    <col min="3" max="16384" width="8.83203125" style="5"/>
  </cols>
  <sheetData>
    <row r="1" spans="1:5" s="9" customFormat="1" ht="24.75" customHeight="1">
      <c r="A1" s="10" t="s">
        <v>50</v>
      </c>
      <c r="B1" s="11" t="s">
        <v>51</v>
      </c>
    </row>
    <row r="2" spans="1:5" ht="134" customHeight="1">
      <c r="A2" s="6" t="s">
        <v>52</v>
      </c>
      <c r="B2" s="7"/>
    </row>
    <row r="3" spans="1:5" ht="134" customHeight="1">
      <c r="A3" s="6" t="s">
        <v>53</v>
      </c>
      <c r="B3" s="7"/>
    </row>
    <row r="4" spans="1:5" ht="134" customHeight="1">
      <c r="A4" s="6" t="s">
        <v>54</v>
      </c>
      <c r="B4" s="7"/>
    </row>
    <row r="5" spans="1:5" ht="134" customHeight="1">
      <c r="A5" s="6" t="s">
        <v>55</v>
      </c>
      <c r="B5" s="7"/>
      <c r="E5" s="8">
        <v>4</v>
      </c>
    </row>
    <row r="6" spans="1:5" ht="134" customHeight="1">
      <c r="A6" s="6" t="s">
        <v>56</v>
      </c>
      <c r="B6" s="7"/>
    </row>
    <row r="7" spans="1:5" ht="134" customHeight="1">
      <c r="A7" s="6" t="s">
        <v>57</v>
      </c>
      <c r="B7" s="7"/>
    </row>
    <row r="8" spans="1:5" ht="134" customHeight="1">
      <c r="A8" s="6" t="s">
        <v>58</v>
      </c>
      <c r="B8" s="7"/>
    </row>
  </sheetData>
  <phoneticPr fontId="6"/>
  <pageMargins left="0.7" right="0.7" top="0.75" bottom="0.75" header="0.51200000000000001" footer="0.51200000000000001"/>
  <pageSetup paperSize="9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計算シート</vt:lpstr>
      <vt:lpstr>入力シート</vt:lpstr>
      <vt:lpstr>地帯</vt:lpstr>
      <vt:lpstr>生産目標</vt:lpstr>
      <vt:lpstr>一覧表</vt:lpstr>
    </vt:vector>
  </TitlesOfParts>
  <Company>畜産草地研究所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塚田 英晴</dc:creator>
  <cp:lastModifiedBy>塚田 英晴</cp:lastModifiedBy>
  <dcterms:created xsi:type="dcterms:W3CDTF">2013-05-16T06:50:52Z</dcterms:created>
  <dcterms:modified xsi:type="dcterms:W3CDTF">2015-01-28T02:05:52Z</dcterms:modified>
</cp:coreProperties>
</file>