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mc:AlternateContent xmlns:mc="http://schemas.openxmlformats.org/markup-compatibility/2006">
    <mc:Choice Requires="x15">
      <x15ac:absPath xmlns:x15ac="http://schemas.microsoft.com/office/spreadsheetml/2010/11/ac" url="\\eos\さいたまK1\c0_機械化連携推進部\11_機械化連携推進部共通\12_農業機械技術クラスター\10_課題公募\08_R6上半期新規課題応募要領\公募必要書類_HP掲載\"/>
    </mc:Choice>
  </mc:AlternateContent>
  <xr:revisionPtr revIDLastSave="0" documentId="8_{C6FDF9F5-618F-4967-8456-01BD8EE4A5BA}" xr6:coauthVersionLast="47" xr6:coauthVersionMax="47" xr10:uidLastSave="{00000000-0000-0000-0000-000000000000}"/>
  <bookViews>
    <workbookView xWindow="-120" yWindow="-120" windowWidth="24240" windowHeight="17520" xr2:uid="{00000000-000D-0000-FFFF-FFFF00000000}"/>
  </bookViews>
  <sheets>
    <sheet name="別表_認定報告表" sheetId="1" r:id="rId1"/>
    <sheet name="判定表" sheetId="2" state="hidden" r:id="rId2"/>
  </sheets>
  <definedNames>
    <definedName name="_xlnm.Print_Area" localSheetId="0">別表_認定報告表!$A$1:$F$23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2" l="1"/>
  <c r="D18" i="2" s="1"/>
  <c r="C17" i="2" l="1"/>
  <c r="D17" i="2" s="1"/>
  <c r="G17" i="2"/>
  <c r="H17" i="2" s="1"/>
  <c r="G18" i="2"/>
  <c r="H18" i="2" s="1"/>
  <c r="G19" i="2"/>
  <c r="H19" i="2" s="1"/>
  <c r="G20" i="2"/>
  <c r="H20" i="2" s="1"/>
  <c r="G21" i="2"/>
  <c r="H21" i="2" s="1"/>
  <c r="G22" i="2"/>
  <c r="H22" i="2" s="1"/>
  <c r="E17" i="2"/>
  <c r="F17" i="2" s="1"/>
  <c r="E18" i="2"/>
  <c r="F18" i="2" s="1"/>
  <c r="E19" i="2"/>
  <c r="F19" i="2" s="1"/>
  <c r="E20" i="2"/>
  <c r="F20" i="2" s="1"/>
  <c r="E21" i="2"/>
  <c r="F21" i="2" s="1"/>
  <c r="E22" i="2"/>
  <c r="F22" i="2" s="1"/>
  <c r="C19" i="2"/>
  <c r="D19" i="2" s="1"/>
  <c r="C20" i="2"/>
  <c r="D20" i="2" s="1"/>
  <c r="C21" i="2"/>
  <c r="D21" i="2" s="1"/>
  <c r="C22" i="2"/>
  <c r="D22" i="2" s="1"/>
  <c r="G16" i="2"/>
  <c r="H16" i="2" s="1"/>
  <c r="E16" i="2"/>
  <c r="F16" i="2" s="1"/>
  <c r="C16" i="2"/>
  <c r="D16" i="2" s="1"/>
  <c r="B16" i="2"/>
  <c r="B17" i="2"/>
  <c r="B18" i="2"/>
  <c r="B19" i="2"/>
  <c r="B20" i="2"/>
  <c r="B21" i="2"/>
  <c r="B22" i="2"/>
  <c r="E23" i="2" a="1"/>
  <c r="E23" i="2" l="1"/>
  <c r="D23" i="2"/>
  <c r="G24" i="2" a="1"/>
  <c r="G23" i="2" a="1"/>
  <c r="C24" i="2" a="1"/>
  <c r="E24" i="2" a="1"/>
  <c r="C23" i="2" a="1"/>
  <c r="G24" i="2" l="1"/>
  <c r="G23" i="2"/>
  <c r="E24" i="2"/>
  <c r="C24" i="2"/>
  <c r="C23" i="2"/>
  <c r="H23" i="2" l="1"/>
  <c r="F2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<sst xmlns="http://schemas.openxmlformats.org/spreadsheetml/2006/main" count="52" uniqueCount="36">
  <si>
    <t>プラチナえるぼし</t>
    <phoneticPr fontId="2"/>
  </si>
  <si>
    <t>プラチナくるみん認定</t>
    <rPh sb="8" eb="10">
      <t>ニンテイ</t>
    </rPh>
    <phoneticPr fontId="2"/>
  </si>
  <si>
    <t>ユースエール認定</t>
    <rPh sb="6" eb="8">
      <t>ニンテイ</t>
    </rPh>
    <phoneticPr fontId="2"/>
  </si>
  <si>
    <t>えるぼし3段階目</t>
    <rPh sb="5" eb="8">
      <t>ダンカイメ</t>
    </rPh>
    <phoneticPr fontId="2"/>
  </si>
  <si>
    <t>くるみん認定（新基準）</t>
    <rPh sb="4" eb="6">
      <t>ニンテイ</t>
    </rPh>
    <rPh sb="7" eb="10">
      <t>シンキジュン</t>
    </rPh>
    <phoneticPr fontId="2"/>
  </si>
  <si>
    <t>えるぼし2段階目</t>
    <rPh sb="5" eb="8">
      <t>ダンカイメ</t>
    </rPh>
    <phoneticPr fontId="2"/>
  </si>
  <si>
    <t>くるみん認定（旧基準）</t>
    <rPh sb="4" eb="6">
      <t>ニンテイ</t>
    </rPh>
    <rPh sb="7" eb="8">
      <t>キュウ</t>
    </rPh>
    <rPh sb="8" eb="10">
      <t>キジュン</t>
    </rPh>
    <phoneticPr fontId="2"/>
  </si>
  <si>
    <t>えるぼし1段階目</t>
    <rPh sb="5" eb="8">
      <t>ダンカイメ</t>
    </rPh>
    <phoneticPr fontId="2"/>
  </si>
  <si>
    <t>行動計画 作成・公表</t>
    <rPh sb="0" eb="4">
      <t>コウドウケイカク</t>
    </rPh>
    <rPh sb="5" eb="7">
      <t>サクセイ</t>
    </rPh>
    <rPh sb="8" eb="10">
      <t>コウヒョウ</t>
    </rPh>
    <phoneticPr fontId="2"/>
  </si>
  <si>
    <t>ワーク・ライフ・バランス等の推進に関する法律に基づく認定</t>
    <rPh sb="12" eb="13">
      <t>トウ</t>
    </rPh>
    <rPh sb="14" eb="16">
      <t>スイシン</t>
    </rPh>
    <rPh sb="17" eb="18">
      <t>カン</t>
    </rPh>
    <rPh sb="20" eb="22">
      <t>ホウリツ</t>
    </rPh>
    <rPh sb="23" eb="24">
      <t>モト</t>
    </rPh>
    <rPh sb="26" eb="28">
      <t>ニンテイ</t>
    </rPh>
    <phoneticPr fontId="2"/>
  </si>
  <si>
    <t>女性活躍推進</t>
    <rPh sb="0" eb="2">
      <t>ジョセイ</t>
    </rPh>
    <rPh sb="2" eb="4">
      <t>カツヤク</t>
    </rPh>
    <rPh sb="4" eb="6">
      <t>スイシン</t>
    </rPh>
    <phoneticPr fontId="2"/>
  </si>
  <si>
    <t>次世代育成支援</t>
    <rPh sb="0" eb="3">
      <t>ジセダイ</t>
    </rPh>
    <rPh sb="3" eb="5">
      <t>イクセイ</t>
    </rPh>
    <rPh sb="5" eb="7">
      <t>シエン</t>
    </rPh>
    <phoneticPr fontId="2"/>
  </si>
  <si>
    <t>青少年雇用推進</t>
    <rPh sb="0" eb="3">
      <t>セイショウネン</t>
    </rPh>
    <rPh sb="3" eb="5">
      <t>コヨウ</t>
    </rPh>
    <rPh sb="5" eb="7">
      <t>スイシン</t>
    </rPh>
    <phoneticPr fontId="2"/>
  </si>
  <si>
    <t>認定 種別</t>
    <rPh sb="0" eb="2">
      <t>ニンテイ</t>
    </rPh>
    <rPh sb="3" eb="5">
      <t>シュベツ</t>
    </rPh>
    <phoneticPr fontId="2"/>
  </si>
  <si>
    <r>
      <t>（１）女性の職業生活における活躍の推進に関する法律（以下「女性活躍推進法」という。）に基づく認定
　</t>
    </r>
    <r>
      <rPr>
        <b/>
        <sz val="11"/>
        <color theme="1"/>
        <rFont val="游ゴシック"/>
        <family val="3"/>
        <charset val="128"/>
        <scheme val="minor"/>
      </rPr>
      <t>・プラチナえるぼし　※１
　・えるぼし３段階目　※２
　・えるぼし２段階目　※２
　・えるぼし１段階目　※２
　・行動計画　　　　　※３</t>
    </r>
    <r>
      <rPr>
        <sz val="11"/>
        <color theme="1"/>
        <rFont val="游ゴシック"/>
        <family val="2"/>
        <charset val="128"/>
        <scheme val="minor"/>
      </rPr>
      <t xml:space="preserve">
</t>
    </r>
    <r>
      <rPr>
        <sz val="10"/>
        <color theme="1"/>
        <rFont val="游ゴシック"/>
        <family val="3"/>
        <charset val="128"/>
        <scheme val="minor"/>
      </rPr>
      <t>※１ 女性活躍推進法第12 条の規定に基づく認定
※２ 女性活躍推進法第９条の規定に基づく認定
なお、労働時間等の働き方に係る基準は満たすこと。
※３ 常時雇用する労働者の数が100 人以下の事業者に限る。（計画期間が満了していない行動計画を策定している場合のみ）</t>
    </r>
    <phoneticPr fontId="2"/>
  </si>
  <si>
    <r>
      <t xml:space="preserve">(２)  次世代育成支援対策推進法（以下「次世代法」という。）に基づく認定
</t>
    </r>
    <r>
      <rPr>
        <b/>
        <sz val="11"/>
        <color theme="1"/>
        <rFont val="游ゴシック"/>
        <family val="3"/>
        <charset val="128"/>
        <scheme val="minor"/>
      </rPr>
      <t>・プラチナくるみん認定企業　※４
・くるみん認定企業</t>
    </r>
    <r>
      <rPr>
        <b/>
        <sz val="10"/>
        <color theme="1"/>
        <rFont val="游ゴシック"/>
        <family val="3"/>
        <charset val="128"/>
        <scheme val="minor"/>
      </rPr>
      <t>（令和４年４月１日以降の基準）</t>
    </r>
    <r>
      <rPr>
        <b/>
        <sz val="11"/>
        <color theme="1"/>
        <rFont val="游ゴシック"/>
        <family val="3"/>
        <charset val="128"/>
        <scheme val="minor"/>
      </rPr>
      <t>　※５
・くるみん認定企業</t>
    </r>
    <r>
      <rPr>
        <b/>
        <sz val="10"/>
        <color theme="1"/>
        <rFont val="游ゴシック"/>
        <family val="3"/>
        <charset val="128"/>
        <scheme val="minor"/>
      </rPr>
      <t>（平成29年４月１日～令和４年３月31日までの基準）</t>
    </r>
    <r>
      <rPr>
        <b/>
        <sz val="11"/>
        <color theme="1"/>
        <rFont val="游ゴシック"/>
        <family val="3"/>
        <charset val="128"/>
        <scheme val="minor"/>
      </rPr>
      <t>※６
・トライくるみん認定企業　※７
・くるみん認定企業</t>
    </r>
    <r>
      <rPr>
        <b/>
        <sz val="10"/>
        <color theme="1"/>
        <rFont val="游ゴシック"/>
        <family val="3"/>
        <charset val="128"/>
        <scheme val="minor"/>
      </rPr>
      <t>（平成29年３月31日までの基準）</t>
    </r>
    <r>
      <rPr>
        <b/>
        <sz val="11"/>
        <color theme="1"/>
        <rFont val="游ゴシック"/>
        <family val="3"/>
        <charset val="128"/>
        <scheme val="minor"/>
      </rPr>
      <t>　※８</t>
    </r>
    <r>
      <rPr>
        <sz val="11"/>
        <color theme="1"/>
        <rFont val="游ゴシック"/>
        <family val="2"/>
        <charset val="128"/>
        <scheme val="minor"/>
      </rPr>
      <t xml:space="preserve">
</t>
    </r>
    <r>
      <rPr>
        <sz val="10"/>
        <color theme="1"/>
        <rFont val="游ゴシック"/>
        <family val="3"/>
        <charset val="128"/>
        <scheme val="minor"/>
      </rPr>
      <t>※４　次世代法第15条の２の規定に基づく認定
※５　次世代法第13条の規定に基づく認定のうち、次世代育成支援対策推進法施行規則の一部を改正する省令（令和３年厚生労働省令第185号。以下「令和３年改正省令」という。）による改正後の次世代育成支援対策推進法施行規則（以下「新施行規則」という。）第４条第１項第１号及び第２号の規定に基づく認定
※６　次世代法第13条の規定に基づく認定のうち、令和３年改正省令による改正前の次世代育成支援対策推進法施行規則第４条又は令和３年改正省令附則第２条第２項の規定に基づく認定（ただし、※８の認定を除く。）
※７　次世代法第13条の規定に基づく認定のうち、新施行規則第４条第１項第３号及び第４号の規定に基づく認定
※８　次世代法第13条の規定に基づく認定のうち、次世代育成支援対策推進法施行規則等の一部を改正する省令（平成29年厚生労働省令第31号。以下「平成29年改正省令」という。）による改正前の次世代育成支援対策推進法施行規則第４条又は平成29年改正省令附則第２条第３項の規定に基づく認定</t>
    </r>
    <phoneticPr fontId="4"/>
  </si>
  <si>
    <r>
      <t>（３）青少年の雇用の推進等に関する法律に基づく認定
　</t>
    </r>
    <r>
      <rPr>
        <b/>
        <sz val="11"/>
        <color theme="1"/>
        <rFont val="游ゴシック"/>
        <family val="3"/>
        <charset val="128"/>
        <scheme val="minor"/>
      </rPr>
      <t>・ユースエール認定</t>
    </r>
    <phoneticPr fontId="2"/>
  </si>
  <si>
    <t>参画構成員名</t>
    <rPh sb="0" eb="2">
      <t>サンカク</t>
    </rPh>
    <rPh sb="2" eb="5">
      <t>コウセイイン</t>
    </rPh>
    <rPh sb="5" eb="6">
      <t>メイ</t>
    </rPh>
    <phoneticPr fontId="2"/>
  </si>
  <si>
    <t>本公募において、女性活躍推進法第24条及び女性の活躍推進に向けた公共調達及び補助金の活用に関する取組方針等に基づき、ワーク・ライフ・バランスを推進する企業を評価し、加点評価を行います。各認定を受けている構成員について、記入をお願いします。</t>
    <rPh sb="0" eb="1">
      <t>ホン</t>
    </rPh>
    <rPh sb="1" eb="3">
      <t>コウボ</t>
    </rPh>
    <rPh sb="8" eb="10">
      <t>ジョセイ</t>
    </rPh>
    <rPh sb="10" eb="12">
      <t>カツヤク</t>
    </rPh>
    <rPh sb="12" eb="15">
      <t>スイシンホウ</t>
    </rPh>
    <rPh sb="15" eb="16">
      <t>ダイ</t>
    </rPh>
    <rPh sb="18" eb="19">
      <t>ジョウ</t>
    </rPh>
    <rPh sb="19" eb="20">
      <t>オヨ</t>
    </rPh>
    <rPh sb="21" eb="23">
      <t>ジョセイ</t>
    </rPh>
    <rPh sb="24" eb="26">
      <t>カツヤク</t>
    </rPh>
    <rPh sb="26" eb="28">
      <t>スイシン</t>
    </rPh>
    <rPh sb="29" eb="30">
      <t>ム</t>
    </rPh>
    <rPh sb="32" eb="34">
      <t>コウキョウ</t>
    </rPh>
    <rPh sb="34" eb="36">
      <t>チョウタツ</t>
    </rPh>
    <rPh sb="36" eb="37">
      <t>オヨ</t>
    </rPh>
    <rPh sb="38" eb="41">
      <t>ホジョキン</t>
    </rPh>
    <rPh sb="42" eb="44">
      <t>カツヨウ</t>
    </rPh>
    <rPh sb="45" eb="46">
      <t>カン</t>
    </rPh>
    <rPh sb="48" eb="50">
      <t>トリクミ</t>
    </rPh>
    <rPh sb="50" eb="52">
      <t>ホウシン</t>
    </rPh>
    <rPh sb="52" eb="53">
      <t>トウ</t>
    </rPh>
    <rPh sb="54" eb="55">
      <t>モト</t>
    </rPh>
    <rPh sb="71" eb="73">
      <t>スイシン</t>
    </rPh>
    <rPh sb="75" eb="77">
      <t>キギョウ</t>
    </rPh>
    <rPh sb="78" eb="80">
      <t>ヒョウカ</t>
    </rPh>
    <rPh sb="82" eb="84">
      <t>カテン</t>
    </rPh>
    <rPh sb="84" eb="86">
      <t>ヒョウカ</t>
    </rPh>
    <rPh sb="87" eb="88">
      <t>オコナ</t>
    </rPh>
    <rPh sb="92" eb="93">
      <t>カク</t>
    </rPh>
    <rPh sb="93" eb="95">
      <t>ニンテイ</t>
    </rPh>
    <rPh sb="96" eb="97">
      <t>ウ</t>
    </rPh>
    <rPh sb="101" eb="104">
      <t>コウセイイン</t>
    </rPh>
    <rPh sb="109" eb="111">
      <t>キニュウ</t>
    </rPh>
    <rPh sb="113" eb="114">
      <t>ネガ</t>
    </rPh>
    <phoneticPr fontId="2"/>
  </si>
  <si>
    <t>＜参考資料 URL＞</t>
    <rPh sb="1" eb="3">
      <t>サンコウ</t>
    </rPh>
    <rPh sb="3" eb="5">
      <t>シリョウ</t>
    </rPh>
    <phoneticPr fontId="2"/>
  </si>
  <si>
    <r>
      <t>女性の職業生活における活躍の推進に関する法律（平成二十七年 法律第六十四号）</t>
    </r>
    <r>
      <rPr>
        <sz val="10"/>
        <color theme="1"/>
        <rFont val="游ゴシック"/>
        <family val="3"/>
        <charset val="128"/>
        <scheme val="minor"/>
      </rPr>
      <t>https://elaws.e-gov.go.jp/document?lawid=427AC0000000064</t>
    </r>
    <rPh sb="0" eb="2">
      <t>ジョセイ</t>
    </rPh>
    <rPh sb="3" eb="5">
      <t>ショクギョウ</t>
    </rPh>
    <rPh sb="5" eb="7">
      <t>セイカツ</t>
    </rPh>
    <rPh sb="11" eb="13">
      <t>カツヤク</t>
    </rPh>
    <rPh sb="14" eb="16">
      <t>スイシン</t>
    </rPh>
    <rPh sb="17" eb="18">
      <t>カン</t>
    </rPh>
    <rPh sb="20" eb="22">
      <t>ホウリツ</t>
    </rPh>
    <rPh sb="23" eb="25">
      <t>ヘイセイ</t>
    </rPh>
    <rPh sb="25" eb="28">
      <t>ニジュウナナ</t>
    </rPh>
    <rPh sb="28" eb="29">
      <t>ネン</t>
    </rPh>
    <rPh sb="30" eb="32">
      <t>ホウリツ</t>
    </rPh>
    <rPh sb="32" eb="33">
      <t>ダイ</t>
    </rPh>
    <rPh sb="33" eb="36">
      <t>ロクジュウヨン</t>
    </rPh>
    <rPh sb="36" eb="37">
      <t>ゴウ</t>
    </rPh>
    <phoneticPr fontId="2"/>
  </si>
  <si>
    <r>
      <t>女性の活躍推進に向けた公共調達及び補助金の活用に関する取組方針　</t>
    </r>
    <r>
      <rPr>
        <sz val="10"/>
        <color theme="1"/>
        <rFont val="游ゴシック"/>
        <family val="3"/>
        <charset val="128"/>
        <scheme val="minor"/>
      </rPr>
      <t>https://www.gender.go.jp/policy/positive_act/pdf/jyosei.k2.pdf</t>
    </r>
    <rPh sb="0" eb="2">
      <t>ジョセイ</t>
    </rPh>
    <rPh sb="3" eb="5">
      <t>カツヤク</t>
    </rPh>
    <rPh sb="5" eb="7">
      <t>スイシン</t>
    </rPh>
    <rPh sb="8" eb="9">
      <t>ム</t>
    </rPh>
    <rPh sb="11" eb="15">
      <t>コウキョウチョウタツ</t>
    </rPh>
    <rPh sb="15" eb="16">
      <t>オヨ</t>
    </rPh>
    <rPh sb="17" eb="20">
      <t>ホジョキン</t>
    </rPh>
    <rPh sb="21" eb="23">
      <t>カツヨウ</t>
    </rPh>
    <rPh sb="24" eb="25">
      <t>カン</t>
    </rPh>
    <rPh sb="27" eb="29">
      <t>トリクミ</t>
    </rPh>
    <rPh sb="29" eb="31">
      <t>ホウシン</t>
    </rPh>
    <phoneticPr fontId="2"/>
  </si>
  <si>
    <t>ワークライフバランス推進加算 コンソ内判定表</t>
    <rPh sb="10" eb="12">
      <t>スイシン</t>
    </rPh>
    <rPh sb="12" eb="14">
      <t>カサン</t>
    </rPh>
    <rPh sb="18" eb="19">
      <t>ナイ</t>
    </rPh>
    <rPh sb="19" eb="21">
      <t>ハンテイ</t>
    </rPh>
    <rPh sb="21" eb="22">
      <t>ヒョウ</t>
    </rPh>
    <phoneticPr fontId="2"/>
  </si>
  <si>
    <t>えるぼし3段目</t>
    <rPh sb="5" eb="7">
      <t>ダンメ</t>
    </rPh>
    <phoneticPr fontId="2"/>
  </si>
  <si>
    <t>えるぼし2段目</t>
    <rPh sb="5" eb="7">
      <t>ダンメ</t>
    </rPh>
    <phoneticPr fontId="2"/>
  </si>
  <si>
    <t>えるぼし1段目</t>
    <rPh sb="5" eb="7">
      <t>ダンメ</t>
    </rPh>
    <phoneticPr fontId="2"/>
  </si>
  <si>
    <t>行動計画</t>
    <rPh sb="0" eb="4">
      <t>コウドウケイカク</t>
    </rPh>
    <phoneticPr fontId="2"/>
  </si>
  <si>
    <t>プラチナくるみん</t>
    <phoneticPr fontId="2"/>
  </si>
  <si>
    <t>くるみん認定（R4.4.1以降の基準）</t>
    <phoneticPr fontId="2"/>
  </si>
  <si>
    <t>くるみん認定（H29.4.1～R4.3.31の基準）</t>
    <phoneticPr fontId="2"/>
  </si>
  <si>
    <t>トライくるみん認定</t>
    <phoneticPr fontId="2"/>
  </si>
  <si>
    <t>くるみん認定企業（H29.3.31までの基準）</t>
    <phoneticPr fontId="2"/>
  </si>
  <si>
    <t>構成員名</t>
    <rPh sb="0" eb="4">
      <t>コウセイインメイ</t>
    </rPh>
    <phoneticPr fontId="2"/>
  </si>
  <si>
    <t>認定</t>
    <rPh sb="0" eb="2">
      <t>ニンテイ</t>
    </rPh>
    <phoneticPr fontId="2"/>
  </si>
  <si>
    <t>取得団体</t>
    <rPh sb="0" eb="4">
      <t>シュトクダンタイ</t>
    </rPh>
    <phoneticPr fontId="2"/>
  </si>
  <si>
    <t>パスワード：renkei</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</si>
</sst>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4"/>
      <color theme="1"/>
      <name val="游ゴシック"/>
      <family val="3"/>
      <charset val="128"/>
      <scheme val="minor"/>
    </font>
    <font>
      <sz val="6"/>
      <name val="ＭＳ Ｐゴシック"/>
      <family val="3"/>
      <charset val="128"/>
    </font>
    <font>
      <b/>
      <sz val="11"/>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b/>
      <sz val="10"/>
      <color theme="1"/>
      <name val="游ゴシック"/>
      <family val="3"/>
      <charset val="128"/>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36">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hair">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medium">
        <color indexed="64"/>
      </right>
      <top style="medium">
        <color indexed="64"/>
      </top>
      <bottom style="hair">
        <color auto="1"/>
      </bottom>
      <diagonal/>
    </border>
    <border>
      <left style="hair">
        <color indexed="64"/>
      </left>
      <right style="medium">
        <color indexed="64"/>
      </right>
      <top style="hair">
        <color auto="1"/>
      </top>
      <bottom style="hair">
        <color auto="1"/>
      </bottom>
      <diagonal/>
    </border>
    <border>
      <left style="hair">
        <color indexed="64"/>
      </left>
      <right style="medium">
        <color indexed="64"/>
      </right>
      <top style="hair">
        <color auto="1"/>
      </top>
      <bottom style="medium">
        <color indexed="64"/>
      </bottom>
      <diagonal/>
    </border>
    <border>
      <left style="medium">
        <color indexed="64"/>
      </left>
      <right/>
      <top style="medium">
        <color indexed="64"/>
      </top>
      <bottom style="hair">
        <color auto="1"/>
      </bottom>
      <diagonal/>
    </border>
    <border>
      <left style="medium">
        <color indexed="64"/>
      </left>
      <right/>
      <top style="hair">
        <color auto="1"/>
      </top>
      <bottom style="hair">
        <color auto="1"/>
      </bottom>
      <diagonal/>
    </border>
    <border>
      <left style="medium">
        <color indexed="64"/>
      </left>
      <right/>
      <top style="hair">
        <color auto="1"/>
      </top>
      <bottom style="medium">
        <color indexed="64"/>
      </bottom>
      <diagonal/>
    </border>
    <border>
      <left style="medium">
        <color indexed="64"/>
      </left>
      <right/>
      <top/>
      <bottom style="hair">
        <color auto="1"/>
      </bottom>
      <diagonal/>
    </border>
    <border>
      <left style="medium">
        <color indexed="64"/>
      </left>
      <right style="hair">
        <color indexed="64"/>
      </right>
      <top style="medium">
        <color indexed="64"/>
      </top>
      <bottom style="hair">
        <color auto="1"/>
      </bottom>
      <diagonal/>
    </border>
    <border>
      <left style="medium">
        <color indexed="64"/>
      </left>
      <right style="hair">
        <color indexed="64"/>
      </right>
      <top style="hair">
        <color auto="1"/>
      </top>
      <bottom style="hair">
        <color auto="1"/>
      </bottom>
      <diagonal/>
    </border>
    <border>
      <left style="medium">
        <color indexed="64"/>
      </left>
      <right style="hair">
        <color indexed="64"/>
      </right>
      <top style="hair">
        <color auto="1"/>
      </top>
      <bottom style="medium">
        <color indexed="64"/>
      </bottom>
      <diagonal/>
    </border>
    <border>
      <left style="medium">
        <color indexed="64"/>
      </left>
      <right style="hair">
        <color indexed="64"/>
      </right>
      <top/>
      <bottom style="hair">
        <color auto="1"/>
      </bottom>
      <diagonal/>
    </border>
  </borders>
  <cellStyleXfs count="2">
    <xf numFmtId="0" fontId="0" fillId="0" borderId="0">
      <alignment vertical="center"/>
    </xf>
    <xf numFmtId="0" fontId="1" fillId="0" borderId="0">
      <alignment vertical="center"/>
    </xf>
  </cellStyleXfs>
  <cellXfs count="60">
    <xf numFmtId="0" fontId="0" fillId="0" borderId="0" xfId="0">
      <alignment vertical="center"/>
    </xf>
    <xf numFmtId="0" fontId="1" fillId="0" borderId="0" xfId="1">
      <alignment vertical="center"/>
    </xf>
    <xf numFmtId="0" fontId="1" fillId="2" borderId="0" xfId="1" applyFill="1">
      <alignment vertical="center"/>
    </xf>
    <xf numFmtId="0" fontId="1" fillId="0" borderId="0" xfId="1" applyAlignment="1">
      <alignment vertical="center" wrapText="1"/>
    </xf>
    <xf numFmtId="0" fontId="0" fillId="0" borderId="0" xfId="1" applyFont="1">
      <alignment vertical="center"/>
    </xf>
    <xf numFmtId="0" fontId="0" fillId="2" borderId="0" xfId="1" applyFont="1" applyFill="1">
      <alignment vertical="center"/>
    </xf>
    <xf numFmtId="0" fontId="3" fillId="0" borderId="0" xfId="1" applyFont="1" applyAlignment="1">
      <alignment horizontal="center" vertical="center"/>
    </xf>
    <xf numFmtId="0" fontId="3" fillId="0" borderId="0" xfId="1" applyFont="1">
      <alignment vertical="center"/>
    </xf>
    <xf numFmtId="0" fontId="1" fillId="0" borderId="0" xfId="1" applyAlignment="1">
      <alignment horizontal="center" vertical="center"/>
    </xf>
    <xf numFmtId="0" fontId="1" fillId="0" borderId="13" xfId="1" applyBorder="1">
      <alignment vertical="center"/>
    </xf>
    <xf numFmtId="0" fontId="1" fillId="0" borderId="14" xfId="1" applyBorder="1" applyAlignment="1">
      <alignment vertical="center" wrapText="1"/>
    </xf>
    <xf numFmtId="0" fontId="1" fillId="0" borderId="15" xfId="1" applyBorder="1">
      <alignment vertical="center"/>
    </xf>
    <xf numFmtId="0" fontId="1" fillId="0" borderId="16" xfId="1" applyBorder="1" applyAlignment="1">
      <alignment horizontal="center" vertical="center" wrapText="1"/>
    </xf>
    <xf numFmtId="0" fontId="1" fillId="0" borderId="16" xfId="1" applyBorder="1" applyAlignment="1">
      <alignment vertical="center" wrapText="1"/>
    </xf>
    <xf numFmtId="0" fontId="1" fillId="0" borderId="16" xfId="1" applyBorder="1">
      <alignment vertical="center"/>
    </xf>
    <xf numFmtId="0" fontId="1" fillId="0" borderId="17" xfId="1" applyBorder="1">
      <alignment vertical="center"/>
    </xf>
    <xf numFmtId="0" fontId="1" fillId="0" borderId="18" xfId="1" applyBorder="1">
      <alignment vertical="center"/>
    </xf>
    <xf numFmtId="0" fontId="0" fillId="0" borderId="10" xfId="1" applyFont="1" applyBorder="1" applyAlignment="1">
      <alignment vertical="top" wrapText="1"/>
    </xf>
    <xf numFmtId="0" fontId="1" fillId="0" borderId="19" xfId="1" applyBorder="1">
      <alignment vertical="center"/>
    </xf>
    <xf numFmtId="0" fontId="1" fillId="0" borderId="20" xfId="1" applyBorder="1">
      <alignment vertical="center"/>
    </xf>
    <xf numFmtId="0" fontId="1" fillId="0" borderId="21" xfId="1" applyBorder="1">
      <alignment vertical="center"/>
    </xf>
    <xf numFmtId="0" fontId="0" fillId="0" borderId="3" xfId="1" applyFont="1" applyBorder="1" applyAlignment="1">
      <alignment vertical="top" wrapText="1"/>
    </xf>
    <xf numFmtId="0" fontId="0" fillId="0" borderId="1" xfId="1" applyFont="1" applyBorder="1">
      <alignment vertical="center"/>
    </xf>
    <xf numFmtId="0" fontId="1" fillId="0" borderId="22" xfId="1" applyBorder="1" applyAlignment="1">
      <alignment vertical="center" wrapText="1"/>
    </xf>
    <xf numFmtId="0" fontId="1" fillId="0" borderId="23" xfId="1" applyBorder="1" applyAlignment="1">
      <alignment vertical="center" wrapText="1"/>
    </xf>
    <xf numFmtId="0" fontId="1" fillId="0" borderId="24" xfId="1" applyBorder="1" applyAlignment="1">
      <alignment vertical="center" wrapText="1"/>
    </xf>
    <xf numFmtId="0" fontId="0" fillId="0" borderId="11" xfId="1" applyFont="1" applyBorder="1" applyAlignment="1">
      <alignment vertical="top" wrapText="1"/>
    </xf>
    <xf numFmtId="0" fontId="0" fillId="0" borderId="9" xfId="1" applyFont="1" applyBorder="1" applyAlignment="1">
      <alignment horizontal="center" vertical="center"/>
    </xf>
    <xf numFmtId="0" fontId="0" fillId="0" borderId="10" xfId="1" applyFont="1" applyBorder="1" applyAlignment="1">
      <alignment horizontal="center" vertical="center"/>
    </xf>
    <xf numFmtId="0" fontId="0" fillId="0" borderId="11" xfId="1" applyFont="1" applyBorder="1" applyAlignment="1">
      <alignment horizontal="center" vertical="center"/>
    </xf>
    <xf numFmtId="0" fontId="0" fillId="0" borderId="0" xfId="0" applyAlignment="1">
      <alignment horizontal="center" vertical="center"/>
    </xf>
    <xf numFmtId="0" fontId="0" fillId="0" borderId="15" xfId="1" applyFont="1" applyBorder="1">
      <alignment vertical="center"/>
    </xf>
    <xf numFmtId="0" fontId="6" fillId="0" borderId="0" xfId="0" applyFont="1">
      <alignment vertical="center"/>
    </xf>
    <xf numFmtId="176" fontId="0" fillId="0" borderId="25" xfId="0" applyNumberFormat="1" applyBorder="1">
      <alignment vertical="center"/>
    </xf>
    <xf numFmtId="176" fontId="0" fillId="0" borderId="26" xfId="0" applyNumberFormat="1" applyBorder="1">
      <alignment vertical="center"/>
    </xf>
    <xf numFmtId="176" fontId="0" fillId="0" borderId="27" xfId="0" applyNumberFormat="1" applyBorder="1">
      <alignment vertical="center"/>
    </xf>
    <xf numFmtId="0" fontId="0" fillId="0" borderId="2" xfId="0" applyBorder="1" applyAlignment="1">
      <alignment horizontal="center" vertical="center"/>
    </xf>
    <xf numFmtId="176" fontId="0" fillId="0" borderId="28" xfId="0" applyNumberFormat="1" applyBorder="1">
      <alignment vertical="center"/>
    </xf>
    <xf numFmtId="176" fontId="0" fillId="0" borderId="29" xfId="0" applyNumberFormat="1" applyBorder="1">
      <alignment vertical="center"/>
    </xf>
    <xf numFmtId="176" fontId="0" fillId="0" borderId="30" xfId="0" applyNumberFormat="1" applyBorder="1">
      <alignment vertical="center"/>
    </xf>
    <xf numFmtId="176" fontId="0" fillId="0" borderId="31" xfId="0" applyNumberFormat="1" applyBorder="1" applyAlignment="1">
      <alignment horizontal="center" vertical="center"/>
    </xf>
    <xf numFmtId="176" fontId="0" fillId="0" borderId="30" xfId="0" applyNumberFormat="1" applyBorder="1" applyAlignment="1">
      <alignment horizontal="center" vertical="center"/>
    </xf>
    <xf numFmtId="176" fontId="0" fillId="0" borderId="32" xfId="0" applyNumberFormat="1" applyBorder="1">
      <alignment vertical="center"/>
    </xf>
    <xf numFmtId="176" fontId="0" fillId="0" borderId="33" xfId="0" applyNumberFormat="1" applyBorder="1">
      <alignment vertical="center"/>
    </xf>
    <xf numFmtId="176" fontId="0" fillId="0" borderId="34" xfId="0" applyNumberFormat="1" applyBorder="1">
      <alignment vertical="center"/>
    </xf>
    <xf numFmtId="176" fontId="0" fillId="0" borderId="35" xfId="0" applyNumberFormat="1" applyBorder="1" applyAlignment="1">
      <alignment horizontal="left" vertical="center"/>
    </xf>
    <xf numFmtId="176" fontId="0" fillId="0" borderId="34" xfId="0" applyNumberFormat="1" applyBorder="1" applyAlignment="1">
      <alignment horizontal="left" vertical="center" wrapText="1"/>
    </xf>
    <xf numFmtId="0" fontId="0" fillId="3" borderId="4" xfId="0" applyFill="1" applyBorder="1" applyAlignment="1">
      <alignment horizontal="center" vertical="center"/>
    </xf>
    <xf numFmtId="0" fontId="0" fillId="3" borderId="2" xfId="0" applyFill="1" applyBorder="1" applyAlignment="1">
      <alignment horizontal="left" vertical="center" indent="4"/>
    </xf>
    <xf numFmtId="0" fontId="0" fillId="0" borderId="23" xfId="1" applyFont="1" applyBorder="1" applyAlignment="1">
      <alignment vertical="center" wrapText="1"/>
    </xf>
    <xf numFmtId="0" fontId="8" fillId="0" borderId="0" xfId="1" applyFont="1" applyAlignment="1">
      <alignment vertical="center" wrapText="1"/>
    </xf>
    <xf numFmtId="0" fontId="9" fillId="0" borderId="0" xfId="1" applyFont="1" applyAlignment="1">
      <alignment vertical="center" wrapText="1"/>
    </xf>
    <xf numFmtId="0" fontId="3" fillId="0" borderId="0" xfId="1" applyFont="1" applyAlignment="1">
      <alignment horizontal="center" vertical="center"/>
    </xf>
    <xf numFmtId="0" fontId="0" fillId="0" borderId="5" xfId="1" applyFont="1" applyBorder="1" applyAlignment="1">
      <alignment horizontal="center" vertical="center" textRotation="255"/>
    </xf>
    <xf numFmtId="0" fontId="0" fillId="0" borderId="12" xfId="1" applyFont="1" applyBorder="1" applyAlignment="1">
      <alignment horizontal="center" vertical="center" textRotation="255"/>
    </xf>
    <xf numFmtId="0" fontId="0" fillId="0" borderId="7" xfId="1" applyFont="1" applyBorder="1" applyAlignment="1">
      <alignment horizontal="center" vertical="center" textRotation="255"/>
    </xf>
    <xf numFmtId="0" fontId="0" fillId="0" borderId="0" xfId="1" applyFont="1" applyAlignment="1">
      <alignment vertical="center"/>
    </xf>
    <xf numFmtId="0" fontId="1" fillId="0" borderId="0" xfId="1" applyAlignment="1">
      <alignment vertical="center"/>
    </xf>
    <xf numFmtId="176" fontId="0" fillId="0" borderId="6" xfId="0" applyNumberFormat="1" applyBorder="1" applyAlignment="1">
      <alignment vertical="center"/>
    </xf>
    <xf numFmtId="176" fontId="0" fillId="0" borderId="8" xfId="0" applyNumberFormat="1" applyBorder="1" applyAlignment="1">
      <alignment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47625</xdr:colOff>
      <xdr:row>0</xdr:row>
      <xdr:rowOff>38101</xdr:rowOff>
    </xdr:from>
    <xdr:to>
      <xdr:col>2</xdr:col>
      <xdr:colOff>523874</xdr:colOff>
      <xdr:row>0</xdr:row>
      <xdr:rowOff>247650</xdr:rowOff>
    </xdr:to>
    <xdr:sp macro="" textlink="">
      <xdr:nvSpPr>
        <xdr:cNvPr id="2" name="テキスト ボックス 1">
          <a:extLst>
            <a:ext uri="{FF2B5EF4-FFF2-40B4-BE49-F238E27FC236}">
              <a16:creationId xmlns:a16="http://schemas.microsoft.com/office/drawing/2014/main" id="{9C2DE233-18D1-485C-B760-8424E5220FBC}"/>
            </a:ext>
          </a:extLst>
        </xdr:cNvPr>
        <xdr:cNvSpPr txBox="1"/>
      </xdr:nvSpPr>
      <xdr:spPr>
        <a:xfrm>
          <a:off x="152400" y="38101"/>
          <a:ext cx="685799" cy="209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ja-JP" altLang="en-US" sz="1200"/>
            <a:t>別　表</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23"/>
  <sheetViews>
    <sheetView tabSelected="1" topLeftCell="A7" zoomScaleNormal="100" workbookViewId="0">
      <selection activeCell="F14" sqref="F14"/>
    </sheetView>
  </sheetViews>
  <sheetFormatPr defaultRowHeight="18.75"/>
  <cols>
    <col min="1" max="1" width="1.375" style="1" customWidth="1"/>
    <col min="2" max="2" width="2.75" style="1" customWidth="1"/>
    <col min="3" max="3" width="17.125" style="1" customWidth="1"/>
    <col min="4" max="4" width="45.875" style="1" customWidth="1"/>
    <col min="5" max="5" width="68" style="1" customWidth="1"/>
    <col min="6" max="6" width="36.375" style="1" customWidth="1"/>
    <col min="7" max="8" width="15.625" style="1" customWidth="1"/>
    <col min="9" max="9" width="2.625" style="1" customWidth="1"/>
    <col min="10" max="16384" width="9" style="1"/>
  </cols>
  <sheetData>
    <row r="1" spans="2:10" ht="21.75" customHeight="1"/>
    <row r="2" spans="2:10" hidden="1">
      <c r="D2" s="2" t="s">
        <v>0</v>
      </c>
      <c r="E2" s="2">
        <v>5</v>
      </c>
      <c r="F2" s="2" t="s">
        <v>1</v>
      </c>
      <c r="G2" s="2">
        <v>4</v>
      </c>
      <c r="H2" s="2"/>
      <c r="I2" s="5" t="s">
        <v>2</v>
      </c>
      <c r="J2" s="2">
        <v>4</v>
      </c>
    </row>
    <row r="3" spans="2:10" hidden="1">
      <c r="D3" s="2" t="s">
        <v>3</v>
      </c>
      <c r="E3" s="2">
        <v>4</v>
      </c>
      <c r="F3" s="2" t="s">
        <v>4</v>
      </c>
      <c r="G3" s="2"/>
      <c r="H3" s="2"/>
      <c r="I3" s="2"/>
      <c r="J3" s="2"/>
    </row>
    <row r="4" spans="2:10" hidden="1">
      <c r="D4" s="2" t="s">
        <v>5</v>
      </c>
      <c r="E4" s="2">
        <v>3</v>
      </c>
      <c r="F4" s="2" t="s">
        <v>6</v>
      </c>
      <c r="G4" s="2"/>
      <c r="H4" s="2"/>
      <c r="I4" s="2"/>
      <c r="J4" s="2"/>
    </row>
    <row r="5" spans="2:10" hidden="1">
      <c r="D5" s="2" t="s">
        <v>7</v>
      </c>
      <c r="E5" s="2">
        <v>2</v>
      </c>
      <c r="F5" s="2"/>
      <c r="G5" s="2"/>
      <c r="H5" s="2"/>
      <c r="I5" s="2"/>
      <c r="J5" s="2"/>
    </row>
    <row r="6" spans="2:10" hidden="1">
      <c r="D6" s="2" t="s">
        <v>8</v>
      </c>
      <c r="E6" s="2">
        <v>1</v>
      </c>
      <c r="F6" s="2"/>
      <c r="G6" s="2"/>
      <c r="H6" s="2"/>
      <c r="I6" s="2"/>
      <c r="J6" s="2"/>
    </row>
    <row r="7" spans="2:10" ht="3.75" customHeight="1"/>
    <row r="8" spans="2:10" ht="16.5" customHeight="1">
      <c r="B8" s="52" t="s">
        <v>9</v>
      </c>
      <c r="C8" s="52"/>
      <c r="D8" s="52"/>
      <c r="E8" s="52"/>
      <c r="F8" s="52"/>
      <c r="G8" s="7"/>
      <c r="H8" s="7"/>
    </row>
    <row r="9" spans="2:10" ht="5.25" customHeight="1" thickBot="1">
      <c r="B9" s="6"/>
      <c r="C9" s="6"/>
      <c r="D9" s="6"/>
      <c r="E9" s="6"/>
      <c r="F9" s="6"/>
      <c r="G9" s="7"/>
      <c r="H9" s="7"/>
    </row>
    <row r="10" spans="2:10" s="8" customFormat="1" ht="15.75" customHeight="1" thickBot="1">
      <c r="D10" s="27" t="s">
        <v>10</v>
      </c>
      <c r="E10" s="28" t="s">
        <v>11</v>
      </c>
      <c r="F10" s="29" t="s">
        <v>12</v>
      </c>
    </row>
    <row r="11" spans="2:10" ht="351.75" customHeight="1" thickBot="1">
      <c r="C11" s="22" t="s">
        <v>13</v>
      </c>
      <c r="D11" s="21" t="s">
        <v>14</v>
      </c>
      <c r="E11" s="17" t="s">
        <v>15</v>
      </c>
      <c r="F11" s="26" t="s">
        <v>16</v>
      </c>
    </row>
    <row r="12" spans="2:10" ht="29.25" customHeight="1">
      <c r="B12" s="53" t="s">
        <v>17</v>
      </c>
      <c r="C12" s="23"/>
      <c r="D12" s="18"/>
      <c r="E12" s="9"/>
      <c r="F12" s="10"/>
      <c r="I12" s="3"/>
      <c r="J12" s="3"/>
    </row>
    <row r="13" spans="2:10" ht="29.25" customHeight="1">
      <c r="B13" s="54"/>
      <c r="C13" s="49"/>
      <c r="D13" s="19"/>
      <c r="E13" s="31"/>
      <c r="F13" s="12"/>
      <c r="I13" s="3"/>
      <c r="J13" s="3"/>
    </row>
    <row r="14" spans="2:10" ht="29.25" customHeight="1">
      <c r="B14" s="54"/>
      <c r="C14" s="24"/>
      <c r="D14" s="19"/>
      <c r="E14" s="11"/>
      <c r="F14" s="13"/>
      <c r="I14" s="3"/>
      <c r="J14" s="3"/>
    </row>
    <row r="15" spans="2:10" ht="29.25" customHeight="1">
      <c r="B15" s="54"/>
      <c r="C15" s="24"/>
      <c r="D15" s="19"/>
      <c r="E15" s="11"/>
      <c r="F15" s="14"/>
    </row>
    <row r="16" spans="2:10" ht="29.25" customHeight="1">
      <c r="B16" s="54"/>
      <c r="C16" s="24"/>
      <c r="D16" s="19"/>
      <c r="E16" s="11"/>
      <c r="F16" s="14"/>
    </row>
    <row r="17" spans="2:6" ht="29.25" customHeight="1">
      <c r="B17" s="54"/>
      <c r="C17" s="24"/>
      <c r="D17" s="19"/>
      <c r="E17" s="11"/>
      <c r="F17" s="14"/>
    </row>
    <row r="18" spans="2:6" ht="29.25" customHeight="1" thickBot="1">
      <c r="B18" s="55"/>
      <c r="C18" s="25"/>
      <c r="D18" s="20"/>
      <c r="E18" s="15"/>
      <c r="F18" s="16"/>
    </row>
    <row r="19" spans="2:6" ht="6" customHeight="1"/>
    <row r="20" spans="2:6" ht="39.75" customHeight="1">
      <c r="B20" s="50" t="s">
        <v>18</v>
      </c>
      <c r="C20" s="51"/>
      <c r="D20" s="51"/>
      <c r="E20" s="51"/>
      <c r="F20" s="51"/>
    </row>
    <row r="21" spans="2:6" ht="12" customHeight="1">
      <c r="B21" s="4" t="s">
        <v>19</v>
      </c>
    </row>
    <row r="22" spans="2:6" ht="16.5" customHeight="1">
      <c r="B22" s="56" t="s">
        <v>20</v>
      </c>
      <c r="C22" s="57"/>
      <c r="D22" s="57"/>
      <c r="E22" s="57"/>
      <c r="F22" s="57"/>
    </row>
    <row r="23" spans="2:6" ht="16.5" customHeight="1">
      <c r="B23" s="56" t="s">
        <v>21</v>
      </c>
      <c r="C23" s="57"/>
      <c r="D23" s="57"/>
      <c r="E23" s="57"/>
      <c r="F23" s="57"/>
    </row>
  </sheetData>
  <mergeCells count="5">
    <mergeCell ref="B22:F22"/>
    <mergeCell ref="B23:F23"/>
    <mergeCell ref="B20:F20"/>
    <mergeCell ref="B8:F8"/>
    <mergeCell ref="B12:B18"/>
  </mergeCells>
  <phoneticPr fontId="2"/>
  <dataValidations count="4">
    <dataValidation imeMode="on" allowBlank="1" showInputMessage="1" showErrorMessage="1" sqref="A8:B9 B10:B12 C24:F1048576 D10:F11 A1:XFD7 C10:C18 C19:F19 A10:A1048576 B19:B1048576 G8:XFD1048576" xr:uid="{00000000-0002-0000-0000-000000000000}"/>
    <dataValidation type="list" imeMode="on" allowBlank="1" showInputMessage="1" showErrorMessage="1" sqref="D13:D18 D12" xr:uid="{00000000-0002-0000-0000-000001000000}">
      <formula1>"プラチナえるぼし,えるぼし3段目,えるぼし2段目,えるぼし1段目,行動計画"</formula1>
    </dataValidation>
    <dataValidation type="list" imeMode="on" allowBlank="1" showInputMessage="1" showErrorMessage="1" sqref="E12:E18" xr:uid="{00000000-0002-0000-0000-000002000000}">
      <formula1>"プラチナくるみん,くるみん認定（R4.4.1以降の基準）,くるみん認定（H29.4.1～R4.3.31の基準）,トライくるみん認定,くるみん認定企業（H29.3.31までの基準）"</formula1>
    </dataValidation>
    <dataValidation type="list" imeMode="on" allowBlank="1" showInputMessage="1" showErrorMessage="1" sqref="F12:F18" xr:uid="{00000000-0002-0000-0000-000003000000}">
      <formula1>"ユースエール認定"</formula1>
    </dataValidation>
  </dataValidations>
  <pageMargins left="0.70866141732283472" right="0.70866141732283472" top="0.74803149606299213" bottom="0.74803149606299213" header="0.31496062992125984" footer="0.31496062992125984"/>
  <pageSetup paperSize="9" scale="69" orientation="landscape"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H26"/>
  <sheetViews>
    <sheetView workbookViewId="0">
      <selection activeCell="P24" sqref="P24"/>
    </sheetView>
  </sheetViews>
  <sheetFormatPr defaultRowHeight="18.75"/>
  <cols>
    <col min="1" max="1" width="2.625" customWidth="1"/>
    <col min="2" max="2" width="20.25" customWidth="1"/>
    <col min="3" max="3" width="20.875" customWidth="1"/>
    <col min="4" max="4" width="3.25" customWidth="1"/>
    <col min="5" max="5" width="20.875" customWidth="1"/>
    <col min="6" max="6" width="3.25" customWidth="1"/>
    <col min="7" max="7" width="20.875" customWidth="1"/>
    <col min="8" max="8" width="3.25" customWidth="1"/>
  </cols>
  <sheetData>
    <row r="1" spans="2:8" ht="9.75" customHeight="1"/>
    <row r="2" spans="2:8" ht="23.25" customHeight="1">
      <c r="B2" s="32" t="s">
        <v>22</v>
      </c>
    </row>
    <row r="3" spans="2:8" hidden="1">
      <c r="B3" t="s">
        <v>10</v>
      </c>
      <c r="C3" t="s">
        <v>0</v>
      </c>
      <c r="D3">
        <v>5</v>
      </c>
    </row>
    <row r="4" spans="2:8" hidden="1">
      <c r="B4" t="s">
        <v>10</v>
      </c>
      <c r="C4" t="s">
        <v>23</v>
      </c>
      <c r="D4">
        <v>4</v>
      </c>
    </row>
    <row r="5" spans="2:8" hidden="1">
      <c r="B5" t="s">
        <v>10</v>
      </c>
      <c r="C5" t="s">
        <v>24</v>
      </c>
      <c r="D5">
        <v>3</v>
      </c>
    </row>
    <row r="6" spans="2:8" hidden="1">
      <c r="B6" t="s">
        <v>10</v>
      </c>
      <c r="C6" t="s">
        <v>25</v>
      </c>
      <c r="D6">
        <v>2</v>
      </c>
    </row>
    <row r="7" spans="2:8" hidden="1">
      <c r="B7" t="s">
        <v>10</v>
      </c>
      <c r="C7" t="s">
        <v>26</v>
      </c>
      <c r="D7">
        <v>1</v>
      </c>
    </row>
    <row r="8" spans="2:8" hidden="1">
      <c r="B8" t="s">
        <v>11</v>
      </c>
      <c r="C8" t="s">
        <v>27</v>
      </c>
      <c r="D8">
        <v>5</v>
      </c>
    </row>
    <row r="9" spans="2:8" hidden="1">
      <c r="B9" t="s">
        <v>11</v>
      </c>
      <c r="C9" t="s">
        <v>28</v>
      </c>
      <c r="D9">
        <v>3</v>
      </c>
    </row>
    <row r="10" spans="2:8" hidden="1">
      <c r="B10" t="s">
        <v>11</v>
      </c>
      <c r="C10" t="s">
        <v>29</v>
      </c>
      <c r="D10">
        <v>3</v>
      </c>
    </row>
    <row r="11" spans="2:8" hidden="1">
      <c r="B11" t="s">
        <v>11</v>
      </c>
      <c r="C11" t="s">
        <v>30</v>
      </c>
      <c r="D11">
        <v>3</v>
      </c>
    </row>
    <row r="12" spans="2:8" hidden="1">
      <c r="B12" t="s">
        <v>11</v>
      </c>
      <c r="C12" t="s">
        <v>31</v>
      </c>
      <c r="D12">
        <v>2</v>
      </c>
    </row>
    <row r="13" spans="2:8" hidden="1">
      <c r="B13" t="s">
        <v>12</v>
      </c>
      <c r="C13" t="s">
        <v>2</v>
      </c>
      <c r="D13">
        <v>4</v>
      </c>
    </row>
    <row r="14" spans="2:8" ht="6.75" customHeight="1" thickBot="1"/>
    <row r="15" spans="2:8" s="30" customFormat="1" ht="19.5" thickBot="1">
      <c r="B15" s="36" t="s">
        <v>32</v>
      </c>
      <c r="C15" s="48" t="s">
        <v>10</v>
      </c>
      <c r="D15" s="47"/>
      <c r="E15" s="48" t="s">
        <v>11</v>
      </c>
      <c r="F15" s="47"/>
      <c r="G15" s="48" t="s">
        <v>12</v>
      </c>
      <c r="H15" s="47"/>
    </row>
    <row r="16" spans="2:8" ht="37.5" customHeight="1">
      <c r="B16" s="37">
        <f>別表_認定報告表!$C12</f>
        <v>0</v>
      </c>
      <c r="C16" s="42" t="str">
        <f ca="1">IF(別表_認定報告表!$C12="","",OFFSET(別表_認定報告表!$C12,0,1))</f>
        <v/>
      </c>
      <c r="D16" s="33">
        <f ca="1">IFERROR(IF(C16=0,0,VLOOKUP(C16,$C$3:$D$13,2,FALSE)),0)</f>
        <v>0</v>
      </c>
      <c r="E16" s="42" t="str">
        <f ca="1">IF(別表_認定報告表!$C12="","",OFFSET(別表_認定報告表!$C12,0,2))</f>
        <v/>
      </c>
      <c r="F16" s="33">
        <f ca="1">IFERROR(IF(E16=0,0,VLOOKUP(E16,$C$3:$D$13,2,FALSE)),0)</f>
        <v>0</v>
      </c>
      <c r="G16" s="42" t="str">
        <f ca="1">IF(別表_認定報告表!$C12="","",OFFSET(別表_認定報告表!$C12,0,3))</f>
        <v/>
      </c>
      <c r="H16" s="33">
        <f ca="1">IFERROR(IF(G16=0,0,VLOOKUP(G16,$C$3:$D$13,2,FALSE)),0)</f>
        <v>0</v>
      </c>
    </row>
    <row r="17" spans="2:8" ht="37.5" customHeight="1">
      <c r="B17" s="38">
        <f>別表_認定報告表!$C13</f>
        <v>0</v>
      </c>
      <c r="C17" s="43" t="str">
        <f ca="1">IF(別表_認定報告表!$C13="","",OFFSET(別表_認定報告表!$C13,0,1))</f>
        <v/>
      </c>
      <c r="D17" s="34">
        <f t="shared" ref="D17:D22" ca="1" si="0">IFERROR(IF(C17=0,0,VLOOKUP(C17,$C$3:$D$13,2,FALSE)),0)</f>
        <v>0</v>
      </c>
      <c r="E17" s="43" t="str">
        <f ca="1">IF(別表_認定報告表!$C13="","",OFFSET(別表_認定報告表!$C13,0,2))</f>
        <v/>
      </c>
      <c r="F17" s="34">
        <f t="shared" ref="F17:F22" ca="1" si="1">IFERROR(IF(E17=0,0,VLOOKUP(E17,$C$3:$D$13,2,FALSE)),0)</f>
        <v>0</v>
      </c>
      <c r="G17" s="43" t="str">
        <f ca="1">IF(別表_認定報告表!$C13="","",OFFSET(別表_認定報告表!$C13,0,3))</f>
        <v/>
      </c>
      <c r="H17" s="34">
        <f t="shared" ref="H17:H22" ca="1" si="2">IFERROR(IF(G17=0,0,VLOOKUP(G17,$C$3:$D$13,2,FALSE)),0)</f>
        <v>0</v>
      </c>
    </row>
    <row r="18" spans="2:8" ht="37.5" customHeight="1">
      <c r="B18" s="38">
        <f>別表_認定報告表!$C14</f>
        <v>0</v>
      </c>
      <c r="C18" s="43" t="str">
        <f ca="1">IF(別表_認定報告表!$C14="","",OFFSET(別表_認定報告表!$C14,0,1))</f>
        <v/>
      </c>
      <c r="D18" s="34">
        <f t="shared" ca="1" si="0"/>
        <v>0</v>
      </c>
      <c r="E18" s="43" t="str">
        <f ca="1">IF(別表_認定報告表!$C14="","",OFFSET(別表_認定報告表!$C14,0,2))</f>
        <v/>
      </c>
      <c r="F18" s="34">
        <f t="shared" ca="1" si="1"/>
        <v>0</v>
      </c>
      <c r="G18" s="43" t="str">
        <f ca="1">IF(別表_認定報告表!$C14="","",OFFSET(別表_認定報告表!$C14,0,3))</f>
        <v/>
      </c>
      <c r="H18" s="34">
        <f t="shared" ca="1" si="2"/>
        <v>0</v>
      </c>
    </row>
    <row r="19" spans="2:8" ht="37.5" customHeight="1">
      <c r="B19" s="38">
        <f>別表_認定報告表!$C15</f>
        <v>0</v>
      </c>
      <c r="C19" s="43" t="str">
        <f ca="1">IF(別表_認定報告表!$C15="","",OFFSET(別表_認定報告表!$C15,0,1))</f>
        <v/>
      </c>
      <c r="D19" s="34">
        <f t="shared" ca="1" si="0"/>
        <v>0</v>
      </c>
      <c r="E19" s="43" t="str">
        <f ca="1">IF(別表_認定報告表!$C15="","",OFFSET(別表_認定報告表!$C15,0,2))</f>
        <v/>
      </c>
      <c r="F19" s="34">
        <f t="shared" ca="1" si="1"/>
        <v>0</v>
      </c>
      <c r="G19" s="43" t="str">
        <f ca="1">IF(別表_認定報告表!$C15="","",OFFSET(別表_認定報告表!$C15,0,3))</f>
        <v/>
      </c>
      <c r="H19" s="34">
        <f t="shared" ca="1" si="2"/>
        <v>0</v>
      </c>
    </row>
    <row r="20" spans="2:8" ht="37.5" customHeight="1">
      <c r="B20" s="38">
        <f>別表_認定報告表!$C16</f>
        <v>0</v>
      </c>
      <c r="C20" s="43" t="str">
        <f ca="1">IF(別表_認定報告表!$C16="","",OFFSET(別表_認定報告表!$C16,0,1))</f>
        <v/>
      </c>
      <c r="D20" s="34">
        <f t="shared" ca="1" si="0"/>
        <v>0</v>
      </c>
      <c r="E20" s="43" t="str">
        <f ca="1">IF(別表_認定報告表!$C16="","",OFFSET(別表_認定報告表!$C16,0,2))</f>
        <v/>
      </c>
      <c r="F20" s="34">
        <f t="shared" ca="1" si="1"/>
        <v>0</v>
      </c>
      <c r="G20" s="43" t="str">
        <f ca="1">IF(別表_認定報告表!$C16="","",OFFSET(別表_認定報告表!$C16,0,3))</f>
        <v/>
      </c>
      <c r="H20" s="34">
        <f t="shared" ca="1" si="2"/>
        <v>0</v>
      </c>
    </row>
    <row r="21" spans="2:8" ht="37.5" customHeight="1">
      <c r="B21" s="38">
        <f>別表_認定報告表!$C17</f>
        <v>0</v>
      </c>
      <c r="C21" s="43" t="str">
        <f ca="1">IF(別表_認定報告表!$C17="","",OFFSET(別表_認定報告表!$C17,0,1))</f>
        <v/>
      </c>
      <c r="D21" s="34">
        <f t="shared" ca="1" si="0"/>
        <v>0</v>
      </c>
      <c r="E21" s="43" t="str">
        <f ca="1">IF(別表_認定報告表!$C17="","",OFFSET(別表_認定報告表!$C17,0,2))</f>
        <v/>
      </c>
      <c r="F21" s="34">
        <f t="shared" ca="1" si="1"/>
        <v>0</v>
      </c>
      <c r="G21" s="43" t="str">
        <f ca="1">IF(別表_認定報告表!$C17="","",OFFSET(別表_認定報告表!$C17,0,3))</f>
        <v/>
      </c>
      <c r="H21" s="34">
        <f t="shared" ca="1" si="2"/>
        <v>0</v>
      </c>
    </row>
    <row r="22" spans="2:8" ht="37.5" customHeight="1" thickBot="1">
      <c r="B22" s="39">
        <f>別表_認定報告表!$C18</f>
        <v>0</v>
      </c>
      <c r="C22" s="44" t="str">
        <f ca="1">IF(別表_認定報告表!$C18="","",OFFSET(別表_認定報告表!$C18,0,1))</f>
        <v/>
      </c>
      <c r="D22" s="35">
        <f t="shared" ca="1" si="0"/>
        <v>0</v>
      </c>
      <c r="E22" s="44" t="str">
        <f ca="1">IF(別表_認定報告表!$C18="","",OFFSET(別表_認定報告表!$C18,0,2))</f>
        <v/>
      </c>
      <c r="F22" s="35">
        <f t="shared" ca="1" si="1"/>
        <v>0</v>
      </c>
      <c r="G22" s="44" t="str">
        <f ca="1">IF(別表_認定報告表!$C18="","",OFFSET(別表_認定報告表!$C18,0,3))</f>
        <v/>
      </c>
      <c r="H22" s="35">
        <f t="shared" ca="1" si="2"/>
        <v>0</v>
      </c>
    </row>
    <row r="23" spans="2:8">
      <c r="B23" s="40" t="s">
        <v>33</v>
      </c>
      <c r="C23" s="45" t="str" cm="1">
        <f t="array" aca="1" ref="C23" ca="1">INDIRECT("C"&amp; MATCH(MAX(D$16:D$22),D16:D22,0)+15)</f>
        <v/>
      </c>
      <c r="D23" s="58">
        <f ca="1">MAX(D16:D22)</f>
        <v>0</v>
      </c>
      <c r="E23" s="45" t="str" cm="1">
        <f t="array" aca="1" ref="E23" ca="1">INDIRECT("E"&amp; MATCH(MAX(F$16:F$22),F16:F22,0)+15)</f>
        <v/>
      </c>
      <c r="F23" s="58">
        <f ca="1">MAX(F16:F22)</f>
        <v>0</v>
      </c>
      <c r="G23" s="45" t="str" cm="1">
        <f t="array" aca="1" ref="G23" ca="1">INDIRECT("G"&amp; MATCH(MAX(H$16:H$22),H16:H22,0)+15)</f>
        <v/>
      </c>
      <c r="H23" s="58">
        <f ca="1">MAX(H16:H22)</f>
        <v>0</v>
      </c>
    </row>
    <row r="24" spans="2:8" ht="45.75" customHeight="1" thickBot="1">
      <c r="B24" s="41" t="s">
        <v>34</v>
      </c>
      <c r="C24" s="46" cm="1">
        <f t="array" aca="1" ref="C24" ca="1">INDIRECT("B"&amp; MATCH(MAX(D$16:D$22),D16:D22,0)+15)</f>
        <v>0</v>
      </c>
      <c r="D24" s="59"/>
      <c r="E24" s="46" cm="1">
        <f t="array" aca="1" ref="E24" ca="1">INDIRECT("B"&amp; MATCH(MAX(F$16:F$22),F16:F22,0)+15)</f>
        <v>0</v>
      </c>
      <c r="F24" s="59"/>
      <c r="G24" s="46" cm="1">
        <f t="array" aca="1" ref="G24" ca="1">INDIRECT("B"&amp; MATCH(MAX(H$16:H$22),H16:H22,0)+15)</f>
        <v>0</v>
      </c>
      <c r="H24" s="59"/>
    </row>
    <row r="26" spans="2:8">
      <c r="B26" t="s">
        <v>35</v>
      </c>
    </row>
  </sheetData>
  <sheetProtection algorithmName="SHA-512" hashValue="sSshhx0LILaxh31lPiXkigY/GZ2ju/Am8GNFpGO8h8V/4HX2UEmS/CG8O1KKnodxN6hR6RNli1eI6VZ7GvPXZg==" saltValue="V5yEnLWsnsA+PRYKk/gL1A==" spinCount="100000" sheet="1" objects="1" scenarios="1"/>
  <mergeCells count="3">
    <mergeCell ref="H23:H24"/>
    <mergeCell ref="F23:F24"/>
    <mergeCell ref="D23:D24"/>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2022-12-05T02:49:44Z</dcterms:created>
  <dcterms:modified xsi:type="dcterms:W3CDTF">2026-02-02T05:40:12Z</dcterms:modified>
  <cp:category/>
  <cp:contentStatus/>
</cp:coreProperties>
</file>