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飲水システム導入マニュアル\"/>
    </mc:Choice>
  </mc:AlternateContent>
  <bookViews>
    <workbookView xWindow="0" yWindow="0" windowWidth="20520" windowHeight="11250"/>
  </bookViews>
  <sheets>
    <sheet name="設計シー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F31" i="1"/>
  <c r="F19" i="1"/>
  <c r="F18" i="1"/>
  <c r="F17" i="1"/>
  <c r="F16" i="1"/>
  <c r="F21" i="1" s="1"/>
  <c r="G40" i="1" l="1"/>
  <c r="F25" i="1"/>
  <c r="F29" i="1" s="1"/>
  <c r="G37" i="1" s="1"/>
  <c r="E37" i="1" s="1"/>
</calcChain>
</file>

<file path=xl/comments1.xml><?xml version="1.0" encoding="utf-8"?>
<comments xmlns="http://schemas.openxmlformats.org/spreadsheetml/2006/main">
  <authors>
    <author>Owner</author>
    <author xml:space="preserve"> 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ここでは、仮値として、G社B160型電牧器の値を入力しています。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ここでは、牛４頭の放牧を想定した値を入力しています。</t>
        </r>
      </text>
    </comment>
    <comment ref="F28" authorId="0" shapeId="0">
      <text>
        <r>
          <rPr>
            <sz val="9"/>
            <color indexed="81"/>
            <rFont val="ＭＳ Ｐゴシック"/>
            <family val="3"/>
            <charset val="128"/>
          </rPr>
          <t>平均日照時間は、1日あたりの平均的な日照時間です。地域・地点によって異なります。気象庁ホームページから全国の観測地点の日照時間(月ごとなどの平年値)が検索できます。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u/>
            <sz val="9"/>
            <color indexed="81"/>
            <rFont val="ＭＳ Ｐゴシック"/>
            <family val="3"/>
            <charset val="128"/>
          </rPr>
          <t>http://www.data.jma.go.jp/obd/stats/etrn/index.php</t>
        </r>
        <r>
          <rPr>
            <sz val="9"/>
            <color indexed="81"/>
            <rFont val="ＭＳ Ｐゴシック"/>
            <family val="3"/>
            <charset val="128"/>
          </rPr>
          <t>　　　ここでは、栃木県大田原の５月～10月（想定放牧期間）の平均日照時間を入力しています。</t>
        </r>
      </text>
    </comment>
    <comment ref="F33" authorId="0" shapeId="0">
      <text>
        <r>
          <rPr>
            <sz val="9"/>
            <color indexed="81"/>
            <rFont val="ＭＳ Ｐゴシック"/>
            <family val="3"/>
            <charset val="128"/>
          </rPr>
          <t>曇天などによりソーラーパネルの発電がない状態で使用する日数（バッテリーのみでの使用日数）。通常３日～５日。ここでは、３日を設定します。</t>
        </r>
      </text>
    </comment>
    <comment ref="G40" authorId="1" shapeId="0">
      <text>
        <r>
          <rPr>
            <sz val="9"/>
            <color indexed="81"/>
            <rFont val="ＭＳ Ｐゴシック"/>
            <family val="3"/>
            <charset val="128"/>
          </rPr>
          <t>バッテリー容量＝（1日あたりの消費電流量×連続無日射保証日数）/バッテリー保守率
※バッテリー保守率・・・充放電時の発熱などによる損失を考慮した補正係数（鉛蓄電池0.8）</t>
        </r>
      </text>
    </comment>
  </commentList>
</comments>
</file>

<file path=xl/sharedStrings.xml><?xml version="1.0" encoding="utf-8"?>
<sst xmlns="http://schemas.openxmlformats.org/spreadsheetml/2006/main" count="52" uniqueCount="51">
  <si>
    <t>家畜飲水供給システム設計シート</t>
    <rPh sb="0" eb="2">
      <t>カチク</t>
    </rPh>
    <rPh sb="2" eb="4">
      <t>インスイ</t>
    </rPh>
    <rPh sb="4" eb="6">
      <t>キョウキュウ</t>
    </rPh>
    <rPh sb="10" eb="12">
      <t>セッケイ</t>
    </rPh>
    <phoneticPr fontId="2"/>
  </si>
  <si>
    <t>Ⅰ．ご使用の電気牧柵器の消費電流を入力してください。</t>
    <rPh sb="3" eb="5">
      <t>シヨウ</t>
    </rPh>
    <rPh sb="12" eb="14">
      <t>ショウヒ</t>
    </rPh>
    <rPh sb="14" eb="16">
      <t>デンリュウ</t>
    </rPh>
    <rPh sb="17" eb="19">
      <t>ニュウリョク</t>
    </rPh>
    <phoneticPr fontId="2"/>
  </si>
  <si>
    <t>ポンプの消費電流(最大)</t>
    <rPh sb="4" eb="6">
      <t>ショウヒ</t>
    </rPh>
    <rPh sb="6" eb="8">
      <t>デンリュウ</t>
    </rPh>
    <rPh sb="9" eb="11">
      <t>サイダイ</t>
    </rPh>
    <phoneticPr fontId="2"/>
  </si>
  <si>
    <t>Ａ(アンペア）</t>
    <phoneticPr fontId="2"/>
  </si>
  <si>
    <t>電気牧柵器の消費電流(最大)</t>
    <rPh sb="0" eb="2">
      <t>デンキ</t>
    </rPh>
    <rPh sb="2" eb="3">
      <t>ボク</t>
    </rPh>
    <rPh sb="3" eb="4">
      <t>サク</t>
    </rPh>
    <rPh sb="4" eb="5">
      <t>キ</t>
    </rPh>
    <rPh sb="6" eb="8">
      <t>ショウヒ</t>
    </rPh>
    <rPh sb="8" eb="10">
      <t>デンリュウ</t>
    </rPh>
    <phoneticPr fontId="2"/>
  </si>
  <si>
    <t>mＡ(ミリアンペア）</t>
    <phoneticPr fontId="2"/>
  </si>
  <si>
    <t>充放電コントローラの自己消費電流</t>
    <rPh sb="0" eb="3">
      <t>ジュウホウデン</t>
    </rPh>
    <rPh sb="10" eb="12">
      <t>ジコ</t>
    </rPh>
    <rPh sb="12" eb="14">
      <t>ショウヒ</t>
    </rPh>
    <rPh sb="14" eb="16">
      <t>デンリュウ</t>
    </rPh>
    <phoneticPr fontId="2"/>
  </si>
  <si>
    <t>ポンプコントローラの自己消費電流（２４Ｖ(ボルト)の時)</t>
    <rPh sb="10" eb="12">
      <t>ジコ</t>
    </rPh>
    <rPh sb="12" eb="14">
      <t>ショウヒ</t>
    </rPh>
    <rPh sb="14" eb="16">
      <t>デンリュウ</t>
    </rPh>
    <rPh sb="26" eb="27">
      <t>トキ</t>
    </rPh>
    <phoneticPr fontId="2"/>
  </si>
  <si>
    <t>mＡ(ミリアンペア）</t>
    <phoneticPr fontId="2"/>
  </si>
  <si>
    <t>Ⅱ．ポンプの１日あたりの必要稼働時間を入力してください。</t>
    <rPh sb="7" eb="8">
      <t>ニチ</t>
    </rPh>
    <rPh sb="12" eb="14">
      <t>ヒツヨウ</t>
    </rPh>
    <rPh sb="14" eb="16">
      <t>カドウ</t>
    </rPh>
    <rPh sb="16" eb="18">
      <t>ジカン</t>
    </rPh>
    <rPh sb="19" eb="21">
      <t>ニュウリョク</t>
    </rPh>
    <phoneticPr fontId="2"/>
  </si>
  <si>
    <r>
      <t>必要稼働時間は、1日の必要飲水量（牛１頭・１日あたり４５リットルとする）を基に、おおよその目安として、</t>
    </r>
    <r>
      <rPr>
        <sz val="12"/>
        <color indexed="10"/>
        <rFont val="ＭＳ Ｐゴシック"/>
        <family val="3"/>
        <charset val="128"/>
      </rPr>
      <t>右の表</t>
    </r>
    <r>
      <rPr>
        <sz val="12"/>
        <rFont val="ＭＳ Ｐゴシック"/>
        <family val="3"/>
        <charset val="128"/>
      </rPr>
      <t>を参考にして設定してください。</t>
    </r>
    <rPh sb="0" eb="2">
      <t>ヒツヨウ</t>
    </rPh>
    <rPh sb="2" eb="4">
      <t>カドウ</t>
    </rPh>
    <rPh sb="4" eb="6">
      <t>ジカン</t>
    </rPh>
    <rPh sb="8" eb="10">
      <t>イチニチ</t>
    </rPh>
    <rPh sb="11" eb="13">
      <t>ヒツヨウ</t>
    </rPh>
    <rPh sb="13" eb="15">
      <t>インスイ</t>
    </rPh>
    <rPh sb="15" eb="16">
      <t>リョウ</t>
    </rPh>
    <rPh sb="17" eb="18">
      <t>ウシ</t>
    </rPh>
    <rPh sb="19" eb="20">
      <t>トウ</t>
    </rPh>
    <rPh sb="22" eb="23">
      <t>ニチ</t>
    </rPh>
    <rPh sb="37" eb="38">
      <t>モト</t>
    </rPh>
    <rPh sb="45" eb="47">
      <t>メヤス</t>
    </rPh>
    <rPh sb="51" eb="52">
      <t>ミギ</t>
    </rPh>
    <rPh sb="53" eb="54">
      <t>ヒョウ</t>
    </rPh>
    <rPh sb="55" eb="57">
      <t>サンコウ</t>
    </rPh>
    <rPh sb="60" eb="62">
      <t>セッテイ</t>
    </rPh>
    <phoneticPr fontId="2"/>
  </si>
  <si>
    <t>ポンプ稼働時間</t>
    <rPh sb="3" eb="5">
      <t>カドウ</t>
    </rPh>
    <rPh sb="5" eb="7">
      <t>ジカン</t>
    </rPh>
    <phoneticPr fontId="2"/>
  </si>
  <si>
    <t>分</t>
    <rPh sb="0" eb="1">
      <t>フン</t>
    </rPh>
    <phoneticPr fontId="2"/>
  </si>
  <si>
    <t>※電気牧柵器の稼働時間は２４時間とします。</t>
    <rPh sb="1" eb="3">
      <t>デンキ</t>
    </rPh>
    <rPh sb="3" eb="4">
      <t>ボク</t>
    </rPh>
    <rPh sb="4" eb="6">
      <t>サクキ</t>
    </rPh>
    <rPh sb="7" eb="9">
      <t>カドウ</t>
    </rPh>
    <rPh sb="9" eb="11">
      <t>ジカン</t>
    </rPh>
    <rPh sb="14" eb="16">
      <t>ジカン</t>
    </rPh>
    <phoneticPr fontId="2"/>
  </si>
  <si>
    <r>
      <t>Ⅲ．各機器の消費電力と消費電流量（1日あたり）の計算結果</t>
    </r>
    <r>
      <rPr>
        <sz val="12"/>
        <color indexed="12"/>
        <rFont val="ＭＳ Ｐゴシック"/>
        <family val="3"/>
        <charset val="128"/>
      </rPr>
      <t>　　※システム電圧は１２Vとします</t>
    </r>
    <rPh sb="2" eb="5">
      <t>カクキキ</t>
    </rPh>
    <rPh sb="6" eb="8">
      <t>ショウヒ</t>
    </rPh>
    <rPh sb="8" eb="10">
      <t>デンリョク</t>
    </rPh>
    <rPh sb="11" eb="13">
      <t>ショウヒ</t>
    </rPh>
    <rPh sb="13" eb="15">
      <t>デンリュウ</t>
    </rPh>
    <rPh sb="15" eb="16">
      <t>リョウ</t>
    </rPh>
    <rPh sb="17" eb="19">
      <t>イチニチ</t>
    </rPh>
    <rPh sb="24" eb="26">
      <t>ケイサン</t>
    </rPh>
    <rPh sb="26" eb="28">
      <t>ケッカ</t>
    </rPh>
    <rPh sb="35" eb="37">
      <t>デンアツ</t>
    </rPh>
    <phoneticPr fontId="2"/>
  </si>
  <si>
    <t>機　　器　　の　　消　   費   　電　  力</t>
    <rPh sb="0" eb="1">
      <t>キ</t>
    </rPh>
    <rPh sb="3" eb="4">
      <t>ウツワ</t>
    </rPh>
    <phoneticPr fontId="2"/>
  </si>
  <si>
    <t>　　ポンプ</t>
    <phoneticPr fontId="2"/>
  </si>
  <si>
    <r>
      <t>ワット</t>
    </r>
    <r>
      <rPr>
        <sz val="9"/>
        <rFont val="ＭＳ Ｐゴシック"/>
        <family val="3"/>
        <charset val="128"/>
      </rPr>
      <t>（＝１２(ﾎﾞﾙﾄ)×消費電流（ｱﾝﾍﾟｱ））</t>
    </r>
    <rPh sb="14" eb="16">
      <t>ショウヒ</t>
    </rPh>
    <rPh sb="16" eb="18">
      <t>デンリュウ</t>
    </rPh>
    <phoneticPr fontId="2"/>
  </si>
  <si>
    <t>　　電気牧柵器</t>
    <phoneticPr fontId="2"/>
  </si>
  <si>
    <r>
      <t>ワット</t>
    </r>
    <r>
      <rPr>
        <sz val="10"/>
        <rFont val="ＭＳ Ｐゴシック"/>
        <family val="3"/>
        <charset val="128"/>
      </rPr>
      <t>（＝１２(ﾎﾞﾙﾄ)×消費電流（ﾐﾘｱﾝﾍﾟｱ）÷1000）</t>
    </r>
    <phoneticPr fontId="2"/>
  </si>
  <si>
    <t>　　充放電コントローラ</t>
    <rPh sb="2" eb="3">
      <t>ジュウ</t>
    </rPh>
    <rPh sb="3" eb="5">
      <t>ホウデン</t>
    </rPh>
    <phoneticPr fontId="2"/>
  </si>
  <si>
    <r>
      <t>ワット</t>
    </r>
    <r>
      <rPr>
        <sz val="10"/>
        <rFont val="ＭＳ Ｐゴシック"/>
        <family val="3"/>
        <charset val="128"/>
      </rPr>
      <t>（＝１２(ﾎﾞﾙﾄ)×消費電流（ﾐﾘｱﾝﾍﾟｱ）÷1000）</t>
    </r>
    <phoneticPr fontId="2"/>
  </si>
  <si>
    <t>　　ポンプコントローラ</t>
    <phoneticPr fontId="2"/>
  </si>
  <si>
    <r>
      <t>ワット</t>
    </r>
    <r>
      <rPr>
        <sz val="10"/>
        <rFont val="ＭＳ Ｐゴシック"/>
        <family val="3"/>
        <charset val="128"/>
      </rPr>
      <t>（＝１２(ﾎﾞﾙﾄ)×消費電流（ﾐﾘｱﾝﾍﾟｱ）÷1000）</t>
    </r>
    <phoneticPr fontId="2"/>
  </si>
  <si>
    <t>機器全体での1日あたりの消費電流量（Ａｈ／日）</t>
    <rPh sb="0" eb="1">
      <t>キ</t>
    </rPh>
    <rPh sb="1" eb="2">
      <t>ウツワ</t>
    </rPh>
    <rPh sb="2" eb="4">
      <t>ゼンタイ</t>
    </rPh>
    <rPh sb="6" eb="8">
      <t>イチニチ</t>
    </rPh>
    <rPh sb="12" eb="14">
      <t>ショウヒ</t>
    </rPh>
    <rPh sb="14" eb="16">
      <t>デンリュウ</t>
    </rPh>
    <rPh sb="16" eb="17">
      <t>リョウ</t>
    </rPh>
    <rPh sb="21" eb="22">
      <t>ニチ</t>
    </rPh>
    <phoneticPr fontId="2"/>
  </si>
  <si>
    <t>1日あたりの消費電流量</t>
    <rPh sb="8" eb="10">
      <t>デンリュウ</t>
    </rPh>
    <rPh sb="10" eb="11">
      <t>リョウ</t>
    </rPh>
    <phoneticPr fontId="2"/>
  </si>
  <si>
    <r>
      <t>Ah/日</t>
    </r>
    <r>
      <rPr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（各機器について、</t>
    </r>
    <r>
      <rPr>
        <sz val="11"/>
        <color indexed="12"/>
        <rFont val="ＭＳ Ｐゴシック"/>
        <family val="3"/>
        <charset val="128"/>
      </rPr>
      <t>式=消費電力(W)×稼働時間(h/日)／(電圧(V)×変換効率）</t>
    </r>
    <r>
      <rPr>
        <sz val="11"/>
        <rFont val="ＭＳ Ｐゴシック"/>
        <family val="3"/>
        <charset val="128"/>
      </rPr>
      <t>を計算した値の総和）　　※変換効率は１(直流機器のため)</t>
    </r>
    <rPh sb="3" eb="4">
      <t>ニチ</t>
    </rPh>
    <rPh sb="6" eb="9">
      <t>カクキキ</t>
    </rPh>
    <rPh sb="14" eb="15">
      <t>シキ</t>
    </rPh>
    <rPh sb="16" eb="18">
      <t>ショウヒ</t>
    </rPh>
    <rPh sb="18" eb="20">
      <t>デンリョク</t>
    </rPh>
    <rPh sb="24" eb="26">
      <t>カドウ</t>
    </rPh>
    <rPh sb="26" eb="28">
      <t>ジカン</t>
    </rPh>
    <rPh sb="31" eb="32">
      <t>ニチ</t>
    </rPh>
    <rPh sb="35" eb="37">
      <t>デンアツ</t>
    </rPh>
    <rPh sb="41" eb="43">
      <t>ヘンカン</t>
    </rPh>
    <rPh sb="43" eb="45">
      <t>コウリツ</t>
    </rPh>
    <rPh sb="47" eb="49">
      <t>ケイサン</t>
    </rPh>
    <rPh sb="51" eb="52">
      <t>アタイ</t>
    </rPh>
    <rPh sb="53" eb="55">
      <t>ソウワ</t>
    </rPh>
    <rPh sb="59" eb="61">
      <t>ヘンカン</t>
    </rPh>
    <rPh sb="61" eb="63">
      <t>コウリツ</t>
    </rPh>
    <rPh sb="66" eb="68">
      <t>チョクリュウ</t>
    </rPh>
    <rPh sb="68" eb="70">
      <t>キキ</t>
    </rPh>
    <phoneticPr fontId="2"/>
  </si>
  <si>
    <t>Ⅳ．ソーラーパネルとバッテリーの選定</t>
    <rPh sb="16" eb="18">
      <t>センテイ</t>
    </rPh>
    <phoneticPr fontId="2"/>
  </si>
  <si>
    <t>１．ソーラーパネルの1日あたりの必要発電電流量の計算</t>
    <rPh sb="10" eb="12">
      <t>イチニチ</t>
    </rPh>
    <rPh sb="16" eb="18">
      <t>ヒツヨウ</t>
    </rPh>
    <rPh sb="18" eb="20">
      <t>ハツデン</t>
    </rPh>
    <rPh sb="20" eb="22">
      <t>デンリュウ</t>
    </rPh>
    <rPh sb="22" eb="23">
      <t>リョウ</t>
    </rPh>
    <rPh sb="24" eb="26">
      <t>ケイサン</t>
    </rPh>
    <phoneticPr fontId="2"/>
  </si>
  <si>
    <t>必要発電電流量</t>
    <phoneticPr fontId="2"/>
  </si>
  <si>
    <r>
      <t>Ah/日</t>
    </r>
    <r>
      <rPr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</t>
    </r>
    <r>
      <rPr>
        <sz val="11"/>
        <color indexed="12"/>
        <rFont val="ＭＳ Ｐゴシック"/>
        <family val="3"/>
        <charset val="128"/>
      </rPr>
      <t>=1日あたりの消費電流量（Ah/日)／(出力補正係数(0.85)×バッテリー充放電損失補正係数(0.95)×その他の補正係数(1)）</t>
    </r>
    <r>
      <rPr>
        <sz val="11"/>
        <rFont val="ＭＳ Ｐゴシック"/>
        <family val="3"/>
        <charset val="128"/>
      </rPr>
      <t>）</t>
    </r>
    <rPh sb="3" eb="4">
      <t>ニチ</t>
    </rPh>
    <rPh sb="7" eb="9">
      <t>イチニチ</t>
    </rPh>
    <rPh sb="13" eb="15">
      <t>ショウヒ</t>
    </rPh>
    <rPh sb="15" eb="17">
      <t>デンリュウ</t>
    </rPh>
    <rPh sb="17" eb="18">
      <t>リョウ</t>
    </rPh>
    <rPh sb="22" eb="23">
      <t>ニチ</t>
    </rPh>
    <rPh sb="26" eb="28">
      <t>シュツリョク</t>
    </rPh>
    <rPh sb="28" eb="30">
      <t>ホセイ</t>
    </rPh>
    <rPh sb="30" eb="32">
      <t>ケイスウ</t>
    </rPh>
    <rPh sb="44" eb="45">
      <t>ジュウ</t>
    </rPh>
    <rPh sb="45" eb="47">
      <t>ホウデン</t>
    </rPh>
    <rPh sb="47" eb="49">
      <t>ソンシツ</t>
    </rPh>
    <rPh sb="49" eb="51">
      <t>ホセイ</t>
    </rPh>
    <rPh sb="51" eb="53">
      <t>ケイスウ</t>
    </rPh>
    <rPh sb="62" eb="63">
      <t>タ</t>
    </rPh>
    <rPh sb="64" eb="66">
      <t>ホセイ</t>
    </rPh>
    <rPh sb="66" eb="68">
      <t>ケイスウ</t>
    </rPh>
    <phoneticPr fontId="2"/>
  </si>
  <si>
    <t>２．ソーラーパネルの発電必要電流の計算</t>
    <rPh sb="10" eb="12">
      <t>ハツデン</t>
    </rPh>
    <rPh sb="12" eb="14">
      <t>ヒツヨウ</t>
    </rPh>
    <rPh sb="14" eb="16">
      <t>デンリュウ</t>
    </rPh>
    <rPh sb="17" eb="19">
      <t>ケイサン</t>
    </rPh>
    <phoneticPr fontId="2"/>
  </si>
  <si>
    <t>　当該地の平均日照時間を入力してください。</t>
    <rPh sb="1" eb="3">
      <t>トウガイ</t>
    </rPh>
    <rPh sb="3" eb="4">
      <t>チ</t>
    </rPh>
    <rPh sb="5" eb="7">
      <t>ヘイキン</t>
    </rPh>
    <rPh sb="7" eb="9">
      <t>ニッショウ</t>
    </rPh>
    <rPh sb="9" eb="11">
      <t>ジカン</t>
    </rPh>
    <rPh sb="12" eb="14">
      <t>ニュウリョク</t>
    </rPh>
    <phoneticPr fontId="2"/>
  </si>
  <si>
    <t>平均日照時間（時間）</t>
    <rPh sb="0" eb="2">
      <t>ヘイキン</t>
    </rPh>
    <rPh sb="2" eb="4">
      <t>ニッショウ</t>
    </rPh>
    <rPh sb="4" eb="6">
      <t>ジカン</t>
    </rPh>
    <rPh sb="7" eb="9">
      <t>ジカン</t>
    </rPh>
    <phoneticPr fontId="2"/>
  </si>
  <si>
    <t>必要電流</t>
    <phoneticPr fontId="2"/>
  </si>
  <si>
    <r>
      <t>A(アンペア)</t>
    </r>
    <r>
      <rPr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</t>
    </r>
    <r>
      <rPr>
        <sz val="11"/>
        <color indexed="12"/>
        <rFont val="ＭＳ Ｐゴシック"/>
        <family val="3"/>
        <charset val="128"/>
      </rPr>
      <t>=1日あたりの必要発電電流量（Ah/日)／平均日照時間(h)</t>
    </r>
    <r>
      <rPr>
        <sz val="11"/>
        <rFont val="ＭＳ Ｐゴシック"/>
        <family val="3"/>
        <charset val="128"/>
      </rPr>
      <t>）</t>
    </r>
    <rPh sb="10" eb="12">
      <t>イチニチ</t>
    </rPh>
    <rPh sb="16" eb="18">
      <t>ヒツヨウ</t>
    </rPh>
    <rPh sb="18" eb="20">
      <t>ハツデン</t>
    </rPh>
    <rPh sb="20" eb="22">
      <t>デンリュウ</t>
    </rPh>
    <rPh sb="22" eb="23">
      <t>リョウ</t>
    </rPh>
    <rPh sb="27" eb="28">
      <t>ニチ</t>
    </rPh>
    <rPh sb="30" eb="32">
      <t>ヘイキン</t>
    </rPh>
    <rPh sb="32" eb="34">
      <t>ニッショウ</t>
    </rPh>
    <rPh sb="34" eb="36">
      <t>ジカン</t>
    </rPh>
    <phoneticPr fontId="2"/>
  </si>
  <si>
    <t>３．ソーラーパネルの最大出力動作電圧の計算</t>
    <rPh sb="10" eb="12">
      <t>サイダイ</t>
    </rPh>
    <rPh sb="12" eb="14">
      <t>シュツリョク</t>
    </rPh>
    <rPh sb="14" eb="16">
      <t>ドウサ</t>
    </rPh>
    <rPh sb="16" eb="18">
      <t>デンアツ</t>
    </rPh>
    <rPh sb="19" eb="21">
      <t>ケイサン</t>
    </rPh>
    <phoneticPr fontId="2"/>
  </si>
  <si>
    <t>最大出力動作電圧</t>
    <phoneticPr fontId="2"/>
  </si>
  <si>
    <r>
      <t>V(ボルト)</t>
    </r>
    <r>
      <rPr>
        <sz val="14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（</t>
    </r>
    <r>
      <rPr>
        <sz val="11"/>
        <color indexed="12"/>
        <rFont val="ＭＳ Ｐゴシック"/>
        <family val="3"/>
        <charset val="128"/>
      </rPr>
      <t>=バッテリー公称電圧(</t>
    </r>
    <r>
      <rPr>
        <sz val="9"/>
        <color indexed="12"/>
        <rFont val="ＭＳ Ｐゴシック"/>
        <family val="3"/>
        <charset val="128"/>
      </rPr>
      <t>12V</t>
    </r>
    <r>
      <rPr>
        <sz val="11"/>
        <color indexed="12"/>
        <rFont val="ＭＳ Ｐゴシック"/>
        <family val="3"/>
        <charset val="128"/>
      </rPr>
      <t>)×満充電係数(</t>
    </r>
    <r>
      <rPr>
        <sz val="9"/>
        <color indexed="12"/>
        <rFont val="ＭＳ Ｐゴシック"/>
        <family val="3"/>
        <charset val="128"/>
      </rPr>
      <t>鉛蓄電池では1.24</t>
    </r>
    <r>
      <rPr>
        <sz val="11"/>
        <color indexed="12"/>
        <rFont val="ＭＳ Ｐゴシック"/>
        <family val="3"/>
        <charset val="128"/>
      </rPr>
      <t>)＋ダイオード電圧降下(</t>
    </r>
    <r>
      <rPr>
        <sz val="9"/>
        <color indexed="12"/>
        <rFont val="ＭＳ Ｐゴシック"/>
        <family val="3"/>
        <charset val="128"/>
      </rPr>
      <t>0.7V</t>
    </r>
    <r>
      <rPr>
        <sz val="11"/>
        <color indexed="12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）</t>
    </r>
    <rPh sb="14" eb="16">
      <t>コウショウ</t>
    </rPh>
    <rPh sb="16" eb="18">
      <t>デンアツ</t>
    </rPh>
    <rPh sb="24" eb="25">
      <t>マン</t>
    </rPh>
    <rPh sb="25" eb="27">
      <t>ジュウデン</t>
    </rPh>
    <rPh sb="27" eb="29">
      <t>ケイスウ</t>
    </rPh>
    <rPh sb="30" eb="31">
      <t>ナマリ</t>
    </rPh>
    <rPh sb="31" eb="34">
      <t>チクデンチ</t>
    </rPh>
    <rPh sb="47" eb="49">
      <t>デンアツ</t>
    </rPh>
    <rPh sb="49" eb="51">
      <t>コウカ</t>
    </rPh>
    <phoneticPr fontId="2"/>
  </si>
  <si>
    <t>４．連続無日射保証日数の設定</t>
    <rPh sb="2" eb="4">
      <t>レンゾク</t>
    </rPh>
    <rPh sb="4" eb="5">
      <t>ム</t>
    </rPh>
    <rPh sb="5" eb="7">
      <t>ニッシャ</t>
    </rPh>
    <rPh sb="7" eb="9">
      <t>ホショウ</t>
    </rPh>
    <rPh sb="9" eb="11">
      <t>ニッスウ</t>
    </rPh>
    <rPh sb="12" eb="14">
      <t>セッテイ</t>
    </rPh>
    <phoneticPr fontId="2"/>
  </si>
  <si>
    <t>連続無日射保証日数（日）</t>
    <rPh sb="0" eb="2">
      <t>レンゾク</t>
    </rPh>
    <rPh sb="5" eb="7">
      <t>ホショウ</t>
    </rPh>
    <rPh sb="10" eb="11">
      <t>ニチ</t>
    </rPh>
    <phoneticPr fontId="2"/>
  </si>
  <si>
    <t>５．必要なソーラーパネルとバッテリーの計算結果</t>
    <rPh sb="2" eb="4">
      <t>ヒツヨウ</t>
    </rPh>
    <rPh sb="19" eb="21">
      <t>ケイサン</t>
    </rPh>
    <rPh sb="21" eb="23">
      <t>ケッカ</t>
    </rPh>
    <phoneticPr fontId="2"/>
  </si>
  <si>
    <t>①ソーラーパネル</t>
    <phoneticPr fontId="2"/>
  </si>
  <si>
    <t>出力：</t>
    <rPh sb="0" eb="2">
      <t>シュツリョク</t>
    </rPh>
    <phoneticPr fontId="2"/>
  </si>
  <si>
    <t>Ａ、最大動作電圧</t>
    <rPh sb="2" eb="4">
      <t>サイダイ</t>
    </rPh>
    <rPh sb="4" eb="6">
      <t>ドウサ</t>
    </rPh>
    <rPh sb="6" eb="8">
      <t>デンアツ</t>
    </rPh>
    <phoneticPr fontId="2"/>
  </si>
  <si>
    <t>Ｖ以上のパネルを選んでください。</t>
    <rPh sb="1" eb="3">
      <t>イジョウ</t>
    </rPh>
    <rPh sb="8" eb="9">
      <t>エラ</t>
    </rPh>
    <phoneticPr fontId="2"/>
  </si>
  <si>
    <t>②バッテリー</t>
    <phoneticPr fontId="2"/>
  </si>
  <si>
    <t>バッテリー容量（Ａｈ）</t>
    <rPh sb="5" eb="7">
      <t>ヨウリョウ</t>
    </rPh>
    <phoneticPr fontId="2"/>
  </si>
  <si>
    <t>Ａｈ以上のバッテリーを選んでください。</t>
    <rPh sb="2" eb="4">
      <t>イジョウ</t>
    </rPh>
    <rPh sb="11" eb="12">
      <t>エラ</t>
    </rPh>
    <phoneticPr fontId="2"/>
  </si>
  <si>
    <t>※バッテリーは、太陽光電池に適したディープサイクル・メンテナンスフリータイプが理想的ですが、コストなどの面から、ここでは通常のカーバッテリーの利用を基本とします。</t>
    <phoneticPr fontId="2"/>
  </si>
  <si>
    <t>Ｗ、最大動作電流</t>
    <rPh sb="2" eb="4">
      <t>サイダイ</t>
    </rPh>
    <rPh sb="4" eb="6">
      <t>ドウサ</t>
    </rPh>
    <rPh sb="6" eb="8">
      <t>デンリュウ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</si>
</sst>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sz val="13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10"/>
      </right>
      <top style="medium">
        <color indexed="64"/>
      </top>
      <bottom style="medium">
        <color indexed="64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2" borderId="8" xfId="0" applyFill="1" applyBorder="1">
      <alignment vertical="center"/>
    </xf>
    <xf numFmtId="0" fontId="6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>
      <alignment vertical="center"/>
    </xf>
    <xf numFmtId="0" fontId="8" fillId="2" borderId="9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6" fillId="2" borderId="9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3" fillId="2" borderId="0" xfId="0" applyFont="1" applyFill="1" applyBorder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0" xfId="0" applyNumberFormat="1" applyAlignment="1">
      <alignment vertical="center"/>
    </xf>
    <xf numFmtId="176" fontId="14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2" fillId="2" borderId="0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0" fillId="5" borderId="20" xfId="0" applyFill="1" applyBorder="1">
      <alignment vertical="center"/>
    </xf>
    <xf numFmtId="0" fontId="12" fillId="5" borderId="21" xfId="0" applyFont="1" applyFill="1" applyBorder="1">
      <alignment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0" fontId="12" fillId="5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24" xfId="0" applyFill="1" applyBorder="1">
      <alignment vertical="center"/>
    </xf>
    <xf numFmtId="0" fontId="11" fillId="2" borderId="17" xfId="0" applyFont="1" applyFill="1" applyBorder="1" applyAlignment="1">
      <alignment horizontal="right" vertical="center"/>
    </xf>
    <xf numFmtId="177" fontId="21" fillId="5" borderId="17" xfId="0" applyNumberFormat="1" applyFont="1" applyFill="1" applyBorder="1" applyAlignment="1">
      <alignment horizontal="center" vertical="center"/>
    </xf>
    <xf numFmtId="176" fontId="21" fillId="5" borderId="17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vertical="center" wrapText="1"/>
    </xf>
    <xf numFmtId="0" fontId="22" fillId="5" borderId="24" xfId="1" applyFill="1" applyBorder="1" applyAlignment="1" applyProtection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7" fontId="21" fillId="5" borderId="1" xfId="0" applyNumberFormat="1" applyFont="1" applyFill="1" applyBorder="1" applyAlignment="1">
      <alignment horizontal="center" vertical="center"/>
    </xf>
    <xf numFmtId="177" fontId="21" fillId="5" borderId="3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6" fillId="5" borderId="26" xfId="0" applyFont="1" applyFill="1" applyBorder="1" applyAlignment="1">
      <alignment vertical="center" wrapText="1"/>
    </xf>
    <xf numFmtId="0" fontId="6" fillId="5" borderId="27" xfId="0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29" xfId="0" applyFill="1" applyBorder="1">
      <alignment vertical="center"/>
    </xf>
    <xf numFmtId="0" fontId="0" fillId="5" borderId="30" xfId="0" applyFill="1" applyBorder="1">
      <alignment vertical="center"/>
    </xf>
    <xf numFmtId="0" fontId="0" fillId="5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11" fillId="2" borderId="17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5</xdr:row>
      <xdr:rowOff>123825</xdr:rowOff>
    </xdr:from>
    <xdr:to>
      <xdr:col>10</xdr:col>
      <xdr:colOff>66675</xdr:colOff>
      <xdr:row>10</xdr:row>
      <xdr:rowOff>276225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1504950"/>
          <a:ext cx="3714750" cy="2019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40</xdr:row>
      <xdr:rowOff>161925</xdr:rowOff>
    </xdr:from>
    <xdr:to>
      <xdr:col>9</xdr:col>
      <xdr:colOff>1257300</xdr:colOff>
      <xdr:row>49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95725" y="13058775"/>
          <a:ext cx="475297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00"/>
  </sheetPr>
  <dimension ref="A1:N53"/>
  <sheetViews>
    <sheetView tabSelected="1" workbookViewId="0">
      <selection activeCell="B1" sqref="B1:K1"/>
    </sheetView>
  </sheetViews>
  <sheetFormatPr defaultRowHeight="13.5"/>
  <cols>
    <col min="1" max="1" width="1" customWidth="1"/>
    <col min="2" max="2" width="1.625" customWidth="1"/>
    <col min="3" max="3" width="0.625" customWidth="1"/>
    <col min="4" max="5" width="13.125" customWidth="1"/>
    <col min="6" max="6" width="20.625" customWidth="1"/>
    <col min="7" max="7" width="15.125" customWidth="1"/>
    <col min="8" max="8" width="16.625" customWidth="1"/>
    <col min="9" max="9" width="15.125" customWidth="1"/>
    <col min="10" max="10" width="17.375" customWidth="1"/>
    <col min="11" max="11" width="1.625" customWidth="1"/>
    <col min="12" max="12" width="1.5" customWidth="1"/>
    <col min="14" max="14" width="5.375" customWidth="1"/>
  </cols>
  <sheetData>
    <row r="1" spans="1:12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1"/>
    </row>
    <row r="2" spans="1:12" ht="18" customHeight="1">
      <c r="A2" s="1"/>
      <c r="B2" s="5"/>
      <c r="C2" s="6"/>
      <c r="D2" s="6"/>
      <c r="E2" s="6"/>
      <c r="F2" s="6"/>
      <c r="G2" s="6"/>
      <c r="H2" s="6"/>
      <c r="I2" s="6"/>
      <c r="J2" s="6"/>
      <c r="K2" s="7"/>
      <c r="L2" s="1"/>
    </row>
    <row r="3" spans="1:12" ht="18" customHeight="1">
      <c r="A3" s="1"/>
      <c r="B3" s="8"/>
      <c r="C3" s="9"/>
      <c r="D3" s="10" t="s">
        <v>1</v>
      </c>
      <c r="E3" s="11"/>
      <c r="F3" s="9"/>
      <c r="G3" s="9"/>
      <c r="H3" s="9"/>
      <c r="I3" s="9"/>
      <c r="J3" s="9"/>
      <c r="K3" s="12"/>
      <c r="L3" s="1"/>
    </row>
    <row r="4" spans="1:12" ht="21" customHeight="1" thickBot="1">
      <c r="A4" s="1"/>
      <c r="B4" s="8"/>
      <c r="C4" s="9"/>
      <c r="D4" s="13" t="s">
        <v>2</v>
      </c>
      <c r="E4" s="14"/>
      <c r="F4" s="15">
        <v>10</v>
      </c>
      <c r="G4" s="16" t="s">
        <v>3</v>
      </c>
      <c r="H4" s="9"/>
      <c r="I4" s="9"/>
      <c r="J4" s="9"/>
      <c r="K4" s="12"/>
      <c r="L4" s="1"/>
    </row>
    <row r="5" spans="1:12" ht="24" customHeight="1" thickBot="1">
      <c r="A5" s="1"/>
      <c r="B5" s="8"/>
      <c r="C5" s="9"/>
      <c r="D5" s="17" t="s">
        <v>4</v>
      </c>
      <c r="E5" s="18"/>
      <c r="F5" s="19">
        <v>130</v>
      </c>
      <c r="G5" s="20" t="s">
        <v>5</v>
      </c>
      <c r="H5" s="9"/>
      <c r="I5" s="9"/>
      <c r="J5" s="9"/>
      <c r="K5" s="12"/>
      <c r="L5" s="1"/>
    </row>
    <row r="6" spans="1:12" ht="34.5" customHeight="1">
      <c r="A6" s="1"/>
      <c r="B6" s="8"/>
      <c r="C6" s="9"/>
      <c r="D6" s="21" t="s">
        <v>6</v>
      </c>
      <c r="E6" s="22"/>
      <c r="F6" s="23">
        <v>10</v>
      </c>
      <c r="G6" s="16" t="s">
        <v>5</v>
      </c>
      <c r="H6" s="9"/>
      <c r="I6" s="9"/>
      <c r="J6" s="9"/>
      <c r="K6" s="12"/>
      <c r="L6" s="1"/>
    </row>
    <row r="7" spans="1:12" ht="36" customHeight="1">
      <c r="A7" s="1"/>
      <c r="B7" s="8"/>
      <c r="C7" s="9"/>
      <c r="D7" s="21" t="s">
        <v>7</v>
      </c>
      <c r="E7" s="22"/>
      <c r="F7" s="23">
        <v>5.6</v>
      </c>
      <c r="G7" s="16" t="s">
        <v>8</v>
      </c>
      <c r="H7" s="9"/>
      <c r="I7" s="9"/>
      <c r="J7" s="9"/>
      <c r="K7" s="12"/>
      <c r="L7" s="1"/>
    </row>
    <row r="8" spans="1:12">
      <c r="A8" s="1"/>
      <c r="B8" s="8"/>
      <c r="C8" s="9"/>
      <c r="D8" s="9"/>
      <c r="E8" s="9"/>
      <c r="F8" s="9"/>
      <c r="G8" s="9"/>
      <c r="H8" s="9"/>
      <c r="I8" s="9"/>
      <c r="J8" s="9"/>
      <c r="K8" s="12"/>
      <c r="L8" s="1"/>
    </row>
    <row r="9" spans="1:12" ht="18" customHeight="1">
      <c r="A9" s="1"/>
      <c r="B9" s="8"/>
      <c r="C9" s="9"/>
      <c r="D9" s="10" t="s">
        <v>9</v>
      </c>
      <c r="E9" s="11"/>
      <c r="F9" s="9"/>
      <c r="G9" s="9"/>
      <c r="H9" s="9"/>
      <c r="I9" s="9"/>
      <c r="J9" s="9"/>
      <c r="K9" s="12"/>
      <c r="L9" s="1"/>
    </row>
    <row r="10" spans="1:12" ht="45" customHeight="1" thickBot="1">
      <c r="A10" s="1"/>
      <c r="B10" s="8"/>
      <c r="C10" s="9"/>
      <c r="D10" s="24" t="s">
        <v>10</v>
      </c>
      <c r="E10" s="24"/>
      <c r="F10" s="25"/>
      <c r="G10" s="25"/>
      <c r="H10" s="9"/>
      <c r="I10" s="9"/>
      <c r="J10" s="9"/>
      <c r="K10" s="12"/>
      <c r="L10" s="1"/>
    </row>
    <row r="11" spans="1:12" ht="24" customHeight="1" thickBot="1">
      <c r="A11" s="1"/>
      <c r="B11" s="8"/>
      <c r="C11" s="9"/>
      <c r="D11" s="26" t="s">
        <v>11</v>
      </c>
      <c r="E11" s="27"/>
      <c r="F11" s="28">
        <v>30</v>
      </c>
      <c r="G11" s="16" t="s">
        <v>12</v>
      </c>
      <c r="H11" s="9"/>
      <c r="I11" s="9"/>
      <c r="J11" s="9"/>
      <c r="K11" s="12"/>
      <c r="L11" s="1"/>
    </row>
    <row r="12" spans="1:12" ht="18" customHeight="1">
      <c r="A12" s="1"/>
      <c r="B12" s="8"/>
      <c r="C12" s="9"/>
      <c r="D12" s="9" t="s">
        <v>13</v>
      </c>
      <c r="E12" s="9"/>
      <c r="F12" s="9"/>
      <c r="G12" s="9"/>
      <c r="H12" s="9"/>
      <c r="I12" s="9"/>
      <c r="J12" s="9"/>
      <c r="K12" s="12"/>
      <c r="L12" s="1"/>
    </row>
    <row r="13" spans="1:12">
      <c r="A13" s="1"/>
      <c r="B13" s="8"/>
      <c r="C13" s="9"/>
      <c r="D13" s="9"/>
      <c r="E13" s="9"/>
      <c r="F13" s="9"/>
      <c r="G13" s="9"/>
      <c r="H13" s="9"/>
      <c r="I13" s="9"/>
      <c r="J13" s="9"/>
      <c r="K13" s="12"/>
      <c r="L13" s="1"/>
    </row>
    <row r="14" spans="1:12" ht="18" customHeight="1">
      <c r="A14" s="1"/>
      <c r="B14" s="8"/>
      <c r="C14" s="9"/>
      <c r="D14" s="10" t="s">
        <v>14</v>
      </c>
      <c r="E14" s="29"/>
      <c r="F14" s="9"/>
      <c r="G14" s="9"/>
      <c r="H14" s="9"/>
      <c r="I14" s="9"/>
      <c r="J14" s="9"/>
      <c r="K14" s="12"/>
      <c r="L14" s="1"/>
    </row>
    <row r="15" spans="1:12" ht="20.25" customHeight="1">
      <c r="A15" s="1"/>
      <c r="B15" s="8"/>
      <c r="C15" s="9"/>
      <c r="D15" s="30" t="s">
        <v>15</v>
      </c>
      <c r="E15" s="30"/>
      <c r="F15" s="30"/>
      <c r="G15" s="30"/>
      <c r="H15" s="31"/>
      <c r="I15" s="31"/>
      <c r="J15" s="31"/>
      <c r="K15" s="12"/>
      <c r="L15" s="1"/>
    </row>
    <row r="16" spans="1:12" ht="24" customHeight="1">
      <c r="A16" s="1"/>
      <c r="B16" s="8"/>
      <c r="C16" s="9"/>
      <c r="D16" s="32" t="s">
        <v>16</v>
      </c>
      <c r="E16" s="33"/>
      <c r="F16" s="34">
        <f>12*F4</f>
        <v>120</v>
      </c>
      <c r="G16" s="35" t="s">
        <v>17</v>
      </c>
      <c r="H16" s="36"/>
      <c r="I16" s="36"/>
      <c r="J16" s="36"/>
      <c r="K16" s="12"/>
      <c r="L16" s="1"/>
    </row>
    <row r="17" spans="1:14" ht="24" customHeight="1">
      <c r="A17" s="1"/>
      <c r="B17" s="8"/>
      <c r="C17" s="9"/>
      <c r="D17" s="32" t="s">
        <v>18</v>
      </c>
      <c r="E17" s="33"/>
      <c r="F17" s="34">
        <f>12*F5/1000</f>
        <v>1.56</v>
      </c>
      <c r="G17" s="35" t="s">
        <v>19</v>
      </c>
      <c r="H17" s="36"/>
      <c r="I17" s="36"/>
      <c r="J17" s="36"/>
      <c r="K17" s="12"/>
      <c r="L17" s="1"/>
      <c r="N17" s="37"/>
    </row>
    <row r="18" spans="1:14" ht="24" customHeight="1">
      <c r="A18" s="1"/>
      <c r="B18" s="8"/>
      <c r="C18" s="9"/>
      <c r="D18" s="32" t="s">
        <v>20</v>
      </c>
      <c r="E18" s="33"/>
      <c r="F18" s="38">
        <f>12*F6/1000</f>
        <v>0.12</v>
      </c>
      <c r="G18" s="39" t="s">
        <v>21</v>
      </c>
      <c r="H18" s="40"/>
      <c r="I18" s="40"/>
      <c r="J18" s="40"/>
      <c r="K18" s="12"/>
      <c r="L18" s="1"/>
      <c r="N18" s="37"/>
    </row>
    <row r="19" spans="1:14" ht="24" customHeight="1">
      <c r="A19" s="1"/>
      <c r="B19" s="8"/>
      <c r="C19" s="9"/>
      <c r="D19" s="32" t="s">
        <v>22</v>
      </c>
      <c r="E19" s="33"/>
      <c r="F19" s="38">
        <f>12*F7/1000</f>
        <v>6.7199999999999982E-2</v>
      </c>
      <c r="G19" s="39" t="s">
        <v>23</v>
      </c>
      <c r="H19" s="40"/>
      <c r="I19" s="40"/>
      <c r="J19" s="40"/>
      <c r="K19" s="12"/>
      <c r="L19" s="1"/>
      <c r="N19" s="37"/>
    </row>
    <row r="20" spans="1:14" ht="20.25" customHeight="1" thickBot="1">
      <c r="A20" s="1"/>
      <c r="B20" s="8"/>
      <c r="C20" s="9"/>
      <c r="D20" s="30" t="s">
        <v>24</v>
      </c>
      <c r="E20" s="30"/>
      <c r="F20" s="30"/>
      <c r="G20" s="30"/>
      <c r="H20" s="31"/>
      <c r="I20" s="31"/>
      <c r="J20" s="31"/>
      <c r="K20" s="12"/>
      <c r="L20" s="1"/>
    </row>
    <row r="21" spans="1:14" ht="45" customHeight="1" thickBot="1">
      <c r="A21" s="1"/>
      <c r="B21" s="8"/>
      <c r="C21" s="9"/>
      <c r="D21" s="41" t="s">
        <v>25</v>
      </c>
      <c r="E21" s="42"/>
      <c r="F21" s="43">
        <f>ROUNDUP(F16*F11/60/(12*1)+F17*24/(12*1)+F18*24/(12*1)+F19*F11/60/(12*1),1)</f>
        <v>8.4</v>
      </c>
      <c r="G21" s="44" t="s">
        <v>26</v>
      </c>
      <c r="H21" s="45"/>
      <c r="I21" s="45"/>
      <c r="J21" s="46"/>
      <c r="K21" s="12"/>
      <c r="L21" s="1"/>
      <c r="N21" s="37"/>
    </row>
    <row r="22" spans="1:14" ht="18" customHeight="1">
      <c r="A22" s="1"/>
      <c r="B22" s="8"/>
      <c r="C22" s="9"/>
      <c r="D22" s="9"/>
      <c r="E22" s="9"/>
      <c r="F22" s="9"/>
      <c r="G22" s="9"/>
      <c r="H22" s="9"/>
      <c r="I22" s="9"/>
      <c r="J22" s="9"/>
      <c r="K22" s="12"/>
      <c r="L22" s="1"/>
      <c r="N22" s="37"/>
    </row>
    <row r="23" spans="1:14" ht="18" customHeight="1">
      <c r="A23" s="1"/>
      <c r="B23" s="8"/>
      <c r="C23" s="9"/>
      <c r="D23" s="10" t="s">
        <v>27</v>
      </c>
      <c r="E23" s="29"/>
      <c r="F23" s="9"/>
      <c r="G23" s="9"/>
      <c r="H23" s="9"/>
      <c r="I23" s="9"/>
      <c r="J23" s="9"/>
      <c r="K23" s="12"/>
      <c r="L23" s="1"/>
    </row>
    <row r="24" spans="1:14" ht="22.5" customHeight="1" thickBot="1">
      <c r="A24" s="1"/>
      <c r="B24" s="8"/>
      <c r="C24" s="9"/>
      <c r="D24" s="47" t="s">
        <v>28</v>
      </c>
      <c r="E24" s="47"/>
      <c r="F24" s="48"/>
      <c r="G24" s="48"/>
      <c r="H24" s="49"/>
      <c r="I24" s="9"/>
      <c r="J24" s="9"/>
      <c r="K24" s="12"/>
      <c r="L24" s="1"/>
      <c r="N24" s="37"/>
    </row>
    <row r="25" spans="1:14" ht="45" customHeight="1" thickBot="1">
      <c r="A25" s="1"/>
      <c r="B25" s="8"/>
      <c r="C25" s="9"/>
      <c r="D25" s="41" t="s">
        <v>29</v>
      </c>
      <c r="E25" s="42"/>
      <c r="F25" s="43">
        <f>ROUNDUP(F21/(0.85*0.95*1),1)</f>
        <v>10.5</v>
      </c>
      <c r="G25" s="44" t="s">
        <v>30</v>
      </c>
      <c r="H25" s="45"/>
      <c r="I25" s="45"/>
      <c r="J25" s="46"/>
      <c r="K25" s="12"/>
      <c r="L25" s="1"/>
      <c r="N25" s="37"/>
    </row>
    <row r="26" spans="1:14" ht="22.5" customHeight="1">
      <c r="A26" s="1"/>
      <c r="B26" s="8"/>
      <c r="C26" s="9"/>
      <c r="D26" s="47" t="s">
        <v>31</v>
      </c>
      <c r="E26" s="47"/>
      <c r="F26" s="9"/>
      <c r="G26" s="9"/>
      <c r="H26" s="9"/>
      <c r="I26" s="9"/>
      <c r="J26" s="9"/>
      <c r="K26" s="12"/>
      <c r="L26" s="1"/>
      <c r="N26" s="37"/>
    </row>
    <row r="27" spans="1:14" ht="22.5" customHeight="1" thickBot="1">
      <c r="A27" s="1"/>
      <c r="B27" s="8"/>
      <c r="C27" s="9"/>
      <c r="D27" s="50" t="s">
        <v>32</v>
      </c>
      <c r="E27" s="51"/>
      <c r="F27" s="9"/>
      <c r="G27" s="9"/>
      <c r="H27" s="9"/>
      <c r="I27" s="9"/>
      <c r="J27" s="9"/>
      <c r="K27" s="12"/>
      <c r="L27" s="1"/>
      <c r="N27" s="37"/>
    </row>
    <row r="28" spans="1:14" ht="22.5" customHeight="1" thickBot="1">
      <c r="A28" s="1"/>
      <c r="B28" s="8"/>
      <c r="C28" s="9"/>
      <c r="D28" s="52" t="s">
        <v>33</v>
      </c>
      <c r="E28" s="53"/>
      <c r="F28" s="54">
        <v>4.4000000000000004</v>
      </c>
      <c r="G28" s="9"/>
      <c r="H28" s="9"/>
      <c r="I28" s="9"/>
      <c r="J28" s="9"/>
      <c r="K28" s="12"/>
      <c r="L28" s="1"/>
      <c r="N28" s="37"/>
    </row>
    <row r="29" spans="1:14" ht="35.25" customHeight="1" thickBot="1">
      <c r="A29" s="1"/>
      <c r="B29" s="8"/>
      <c r="C29" s="9"/>
      <c r="D29" s="41" t="s">
        <v>34</v>
      </c>
      <c r="E29" s="42"/>
      <c r="F29" s="43">
        <f>ROUNDUP(F25/F28,2)</f>
        <v>2.3899999999999997</v>
      </c>
      <c r="G29" s="44" t="s">
        <v>35</v>
      </c>
      <c r="H29" s="45"/>
      <c r="I29" s="45"/>
      <c r="J29" s="46"/>
      <c r="K29" s="12"/>
      <c r="L29" s="1"/>
      <c r="N29" s="37"/>
    </row>
    <row r="30" spans="1:14" ht="22.5" customHeight="1" thickBot="1">
      <c r="A30" s="1"/>
      <c r="B30" s="8"/>
      <c r="C30" s="9"/>
      <c r="D30" s="47" t="s">
        <v>36</v>
      </c>
      <c r="E30" s="47"/>
      <c r="F30" s="9"/>
      <c r="G30" s="9"/>
      <c r="H30" s="9"/>
      <c r="I30" s="9"/>
      <c r="J30" s="9"/>
      <c r="K30" s="12"/>
      <c r="L30" s="1"/>
      <c r="N30" s="37"/>
    </row>
    <row r="31" spans="1:14" ht="45" customHeight="1" thickBot="1">
      <c r="A31" s="1"/>
      <c r="B31" s="8"/>
      <c r="C31" s="9"/>
      <c r="D31" s="41" t="s">
        <v>37</v>
      </c>
      <c r="E31" s="42"/>
      <c r="F31" s="43">
        <f>12*1.24+0.7</f>
        <v>15.579999999999998</v>
      </c>
      <c r="G31" s="44" t="s">
        <v>38</v>
      </c>
      <c r="H31" s="45"/>
      <c r="I31" s="45"/>
      <c r="J31" s="46"/>
      <c r="K31" s="12"/>
      <c r="L31" s="1"/>
      <c r="N31" s="37"/>
    </row>
    <row r="32" spans="1:14" ht="22.5" customHeight="1" thickBot="1">
      <c r="A32" s="1"/>
      <c r="B32" s="8"/>
      <c r="C32" s="9"/>
      <c r="D32" s="47" t="s">
        <v>39</v>
      </c>
      <c r="E32" s="47"/>
      <c r="F32" s="9"/>
      <c r="G32" s="9"/>
      <c r="H32" s="9"/>
      <c r="I32" s="9"/>
      <c r="J32" s="9"/>
      <c r="K32" s="12"/>
      <c r="L32" s="1"/>
      <c r="N32" s="37"/>
    </row>
    <row r="33" spans="1:14" ht="22.5" customHeight="1" thickBot="1">
      <c r="A33" s="1"/>
      <c r="B33" s="8"/>
      <c r="C33" s="9"/>
      <c r="D33" s="26" t="s">
        <v>40</v>
      </c>
      <c r="E33" s="27"/>
      <c r="F33" s="54">
        <v>3</v>
      </c>
      <c r="G33" s="9"/>
      <c r="H33" s="9"/>
      <c r="I33" s="9"/>
      <c r="J33" s="9"/>
      <c r="K33" s="12"/>
      <c r="L33" s="1"/>
      <c r="N33" s="37"/>
    </row>
    <row r="34" spans="1:14" ht="22.5" customHeight="1" thickBot="1">
      <c r="A34" s="1"/>
      <c r="B34" s="8"/>
      <c r="C34" s="9"/>
      <c r="D34" s="9"/>
      <c r="E34" s="9"/>
      <c r="F34" s="9"/>
      <c r="G34" s="9"/>
      <c r="H34" s="9"/>
      <c r="I34" s="9"/>
      <c r="J34" s="9"/>
      <c r="K34" s="12"/>
      <c r="L34" s="1"/>
      <c r="N34" s="37"/>
    </row>
    <row r="35" spans="1:14" ht="22.5" customHeight="1">
      <c r="A35" s="1"/>
      <c r="B35" s="8"/>
      <c r="C35" s="55"/>
      <c r="D35" s="56" t="s">
        <v>41</v>
      </c>
      <c r="E35" s="56"/>
      <c r="F35" s="57"/>
      <c r="G35" s="57"/>
      <c r="H35" s="57"/>
      <c r="I35" s="57"/>
      <c r="J35" s="58"/>
      <c r="K35" s="12"/>
      <c r="L35" s="1"/>
      <c r="N35" s="37"/>
    </row>
    <row r="36" spans="1:14" ht="22.5" customHeight="1" thickBot="1">
      <c r="A36" s="1"/>
      <c r="B36" s="8"/>
      <c r="C36" s="59"/>
      <c r="D36" s="60" t="s">
        <v>42</v>
      </c>
      <c r="E36" s="60"/>
      <c r="F36" s="61"/>
      <c r="G36" s="61"/>
      <c r="H36" s="61"/>
      <c r="I36" s="61"/>
      <c r="J36" s="62"/>
      <c r="K36" s="12"/>
      <c r="L36" s="1"/>
      <c r="N36" s="37"/>
    </row>
    <row r="37" spans="1:14" ht="41.25" customHeight="1" thickBot="1">
      <c r="A37" s="1"/>
      <c r="B37" s="8"/>
      <c r="C37" s="59"/>
      <c r="D37" s="63" t="s">
        <v>43</v>
      </c>
      <c r="E37" s="64">
        <f>+G37*I37</f>
        <v>37.23619999999999</v>
      </c>
      <c r="F37" s="84" t="s">
        <v>50</v>
      </c>
      <c r="G37" s="65">
        <f>F29</f>
        <v>2.3899999999999997</v>
      </c>
      <c r="H37" s="63" t="s">
        <v>44</v>
      </c>
      <c r="I37" s="65">
        <f>F31</f>
        <v>15.579999999999998</v>
      </c>
      <c r="J37" s="66" t="s">
        <v>45</v>
      </c>
      <c r="K37" s="12"/>
      <c r="L37" s="1"/>
      <c r="N37" s="37"/>
    </row>
    <row r="38" spans="1:14" ht="18" customHeight="1">
      <c r="A38" s="1"/>
      <c r="B38" s="8"/>
      <c r="C38" s="59"/>
      <c r="D38" s="61"/>
      <c r="E38" s="61"/>
      <c r="F38" s="61"/>
      <c r="G38" s="61"/>
      <c r="H38" s="61"/>
      <c r="I38" s="61"/>
      <c r="J38" s="67"/>
      <c r="K38" s="12"/>
      <c r="L38" s="1"/>
      <c r="N38" s="37"/>
    </row>
    <row r="39" spans="1:14" ht="18" customHeight="1" thickBot="1">
      <c r="A39" s="1"/>
      <c r="B39" s="8"/>
      <c r="C39" s="59"/>
      <c r="D39" s="60" t="s">
        <v>46</v>
      </c>
      <c r="E39" s="61"/>
      <c r="F39" s="61"/>
      <c r="G39" s="61"/>
      <c r="H39" s="61"/>
      <c r="I39" s="61"/>
      <c r="J39" s="62"/>
      <c r="K39" s="12"/>
      <c r="L39" s="1"/>
      <c r="N39" s="37"/>
    </row>
    <row r="40" spans="1:14" ht="41.25" customHeight="1" thickBot="1">
      <c r="A40" s="1"/>
      <c r="B40" s="8"/>
      <c r="C40" s="59"/>
      <c r="D40" s="68" t="s">
        <v>47</v>
      </c>
      <c r="E40" s="69"/>
      <c r="F40" s="69"/>
      <c r="G40" s="70">
        <f>F21*F33/0.8</f>
        <v>31.500000000000004</v>
      </c>
      <c r="H40" s="71"/>
      <c r="I40" s="72" t="s">
        <v>48</v>
      </c>
      <c r="J40" s="73"/>
      <c r="K40" s="12"/>
      <c r="L40" s="1"/>
      <c r="N40" s="37"/>
    </row>
    <row r="41" spans="1:14" ht="18" customHeight="1">
      <c r="A41" s="1"/>
      <c r="B41" s="8"/>
      <c r="C41" s="59"/>
      <c r="D41" s="61"/>
      <c r="E41" s="61"/>
      <c r="F41" s="61"/>
      <c r="G41" s="61"/>
      <c r="H41" s="61"/>
      <c r="I41" s="61"/>
      <c r="J41" s="62"/>
      <c r="K41" s="12"/>
      <c r="L41" s="1"/>
      <c r="N41" s="37"/>
    </row>
    <row r="42" spans="1:14" ht="57.75" customHeight="1">
      <c r="A42" s="1"/>
      <c r="B42" s="8"/>
      <c r="C42" s="59"/>
      <c r="D42" s="74" t="s">
        <v>49</v>
      </c>
      <c r="E42" s="75"/>
      <c r="F42" s="76"/>
      <c r="G42" s="61"/>
      <c r="H42" s="61"/>
      <c r="I42" s="61"/>
      <c r="J42" s="62"/>
      <c r="K42" s="12"/>
      <c r="L42" s="1"/>
      <c r="N42" s="37"/>
    </row>
    <row r="43" spans="1:14">
      <c r="A43" s="1"/>
      <c r="B43" s="8"/>
      <c r="C43" s="59"/>
      <c r="D43" s="77"/>
      <c r="E43" s="77"/>
      <c r="F43" s="77"/>
      <c r="G43" s="61"/>
      <c r="H43" s="61"/>
      <c r="I43" s="61"/>
      <c r="J43" s="62"/>
      <c r="K43" s="12"/>
      <c r="L43" s="1"/>
    </row>
    <row r="44" spans="1:14">
      <c r="A44" s="1"/>
      <c r="B44" s="8"/>
      <c r="C44" s="59"/>
      <c r="D44" s="77"/>
      <c r="E44" s="77"/>
      <c r="F44" s="77"/>
      <c r="G44" s="61"/>
      <c r="H44" s="61"/>
      <c r="I44" s="61"/>
      <c r="J44" s="62"/>
      <c r="K44" s="12"/>
      <c r="L44" s="1"/>
    </row>
    <row r="45" spans="1:14">
      <c r="A45" s="1"/>
      <c r="B45" s="8"/>
      <c r="C45" s="59"/>
      <c r="D45" s="77"/>
      <c r="E45" s="77"/>
      <c r="F45" s="77"/>
      <c r="G45" s="61"/>
      <c r="H45" s="61"/>
      <c r="I45" s="61"/>
      <c r="J45" s="62"/>
      <c r="K45" s="12"/>
      <c r="L45" s="1"/>
    </row>
    <row r="46" spans="1:14">
      <c r="A46" s="1"/>
      <c r="B46" s="8"/>
      <c r="C46" s="59"/>
      <c r="D46" s="61"/>
      <c r="E46" s="61"/>
      <c r="F46" s="61"/>
      <c r="G46" s="61"/>
      <c r="H46" s="61"/>
      <c r="I46" s="61"/>
      <c r="J46" s="62"/>
      <c r="K46" s="12"/>
      <c r="L46" s="1"/>
    </row>
    <row r="47" spans="1:14">
      <c r="A47" s="1"/>
      <c r="B47" s="8"/>
      <c r="C47" s="59"/>
      <c r="D47" s="61"/>
      <c r="E47" s="61"/>
      <c r="F47" s="61"/>
      <c r="G47" s="61"/>
      <c r="H47" s="61"/>
      <c r="I47" s="61"/>
      <c r="J47" s="62"/>
      <c r="K47" s="12"/>
      <c r="L47" s="1"/>
    </row>
    <row r="48" spans="1:14">
      <c r="A48" s="1"/>
      <c r="B48" s="8"/>
      <c r="C48" s="59"/>
      <c r="D48" s="61"/>
      <c r="E48" s="61"/>
      <c r="F48" s="61"/>
      <c r="G48" s="61"/>
      <c r="H48" s="61"/>
      <c r="I48" s="61"/>
      <c r="J48" s="62"/>
      <c r="K48" s="12"/>
      <c r="L48" s="1"/>
    </row>
    <row r="49" spans="1:12">
      <c r="A49" s="1"/>
      <c r="B49" s="8"/>
      <c r="C49" s="59"/>
      <c r="D49" s="61"/>
      <c r="E49" s="61"/>
      <c r="F49" s="61"/>
      <c r="G49" s="61"/>
      <c r="H49" s="61"/>
      <c r="I49" s="61"/>
      <c r="J49" s="62"/>
      <c r="K49" s="12"/>
      <c r="L49" s="1"/>
    </row>
    <row r="50" spans="1:12" ht="14.25" thickBot="1">
      <c r="A50" s="1"/>
      <c r="B50" s="8"/>
      <c r="C50" s="78"/>
      <c r="D50" s="79"/>
      <c r="E50" s="79"/>
      <c r="F50" s="79"/>
      <c r="G50" s="79"/>
      <c r="H50" s="79"/>
      <c r="I50" s="79"/>
      <c r="J50" s="80"/>
      <c r="K50" s="12"/>
      <c r="L50" s="1"/>
    </row>
    <row r="51" spans="1:12" ht="14.25" thickBot="1">
      <c r="A51" s="1"/>
      <c r="B51" s="81"/>
      <c r="C51" s="82"/>
      <c r="D51" s="82"/>
      <c r="E51" s="82"/>
      <c r="F51" s="82"/>
      <c r="G51" s="82"/>
      <c r="H51" s="82"/>
      <c r="I51" s="82"/>
      <c r="J51" s="82"/>
      <c r="K51" s="83"/>
      <c r="L51" s="1"/>
    </row>
    <row r="52" spans="1:12" ht="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mergeCells count="31">
    <mergeCell ref="D33:E33"/>
    <mergeCell ref="D40:F40"/>
    <mergeCell ref="G40:H40"/>
    <mergeCell ref="I40:J40"/>
    <mergeCell ref="D42:F42"/>
    <mergeCell ref="D25:E25"/>
    <mergeCell ref="G25:J25"/>
    <mergeCell ref="D28:E28"/>
    <mergeCell ref="D29:E29"/>
    <mergeCell ref="G29:J29"/>
    <mergeCell ref="D31:E31"/>
    <mergeCell ref="G31:J31"/>
    <mergeCell ref="D18:E18"/>
    <mergeCell ref="G18:J18"/>
    <mergeCell ref="D19:E19"/>
    <mergeCell ref="G19:J19"/>
    <mergeCell ref="D20:J20"/>
    <mergeCell ref="D21:E21"/>
    <mergeCell ref="G21:J21"/>
    <mergeCell ref="D11:E11"/>
    <mergeCell ref="D15:J15"/>
    <mergeCell ref="D16:E16"/>
    <mergeCell ref="G16:J16"/>
    <mergeCell ref="D17:E17"/>
    <mergeCell ref="G17:J17"/>
    <mergeCell ref="B1:K1"/>
    <mergeCell ref="D4:E4"/>
    <mergeCell ref="D5:E5"/>
    <mergeCell ref="D6:E6"/>
    <mergeCell ref="D7:E7"/>
    <mergeCell ref="D10:G10"/>
  </mergeCells>
  <phoneticPr fontId="2"/>
  <dataValidations count="3">
    <dataValidation allowBlank="1" showInputMessage="1" showErrorMessage="1" prompt="この欄は、入力などをしないでください！" sqref="G40 I37 E37 G37 D25:J25 D29:J29 D31:J31 D15:J21"/>
    <dataValidation allowBlank="1" showInputMessage="1" showErrorMessage="1" promptTitle="この値は固定値です。" prompt="数値を変えないでください！" sqref="F6:F7"/>
    <dataValidation allowBlank="1" showInputMessage="1" showErrorMessage="1" promptTitle="この値は固定値です。" prompt="数字を変えないでください！" sqref="F4"/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草地管理研究領域</dc:creator>
  <cp:lastModifiedBy>草地管理研究領域</cp:lastModifiedBy>
  <dcterms:created xsi:type="dcterms:W3CDTF">2014-12-09T09:15:30Z</dcterms:created>
  <dcterms:modified xsi:type="dcterms:W3CDTF">2014-12-09T10:09:51Z</dcterms:modified>
</cp:coreProperties>
</file>