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filterPrivacy="1" defaultThemeVersion="166925"/>
  <xr:revisionPtr revIDLastSave="0" documentId="8_{FBF0D16F-9EF3-4D75-A9DA-D588045AF834}" xr6:coauthVersionLast="36" xr6:coauthVersionMax="36" xr10:uidLastSave="{00000000-0000-0000-0000-000000000000}"/>
  <bookViews>
    <workbookView xWindow="0" yWindow="0" windowWidth="28800" windowHeight="12330" xr2:uid="{97114A64-9D6F-44F9-87D6-ED7E199CDB73}"/>
  </bookViews>
  <sheets>
    <sheet name="計算シート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3" i="1" l="1"/>
  <c r="G13" i="1" l="1"/>
  <c r="F13" i="1"/>
  <c r="A14" i="1"/>
  <c r="H11" i="1"/>
  <c r="C10" i="1"/>
  <c r="C9" i="1"/>
  <c r="C11" i="1" s="1"/>
  <c r="F8" i="1"/>
  <c r="I8" i="1" s="1"/>
  <c r="E8" i="1"/>
  <c r="F7" i="1"/>
  <c r="E7" i="1"/>
  <c r="I7" i="1" l="1"/>
  <c r="G8" i="1"/>
  <c r="F9" i="1"/>
  <c r="F10" i="1"/>
  <c r="I10" i="1" s="1"/>
  <c r="G7" i="1"/>
  <c r="E10" i="1"/>
  <c r="E9" i="1"/>
  <c r="G10" i="1" l="1"/>
  <c r="D11" i="1"/>
  <c r="G9" i="1"/>
  <c r="I9" i="1"/>
  <c r="F11" i="1" l="1"/>
  <c r="E11" i="1"/>
  <c r="I11" i="1" l="1"/>
  <c r="G11" i="1"/>
  <c r="I13" i="1" l="1"/>
  <c r="E13" i="1" l="1"/>
  <c r="C13" i="1" s="1"/>
  <c r="H13" i="1" s="1"/>
</calcChain>
</file>

<file path=xl/sharedStrings.xml><?xml version="1.0" encoding="utf-8"?>
<sst xmlns="http://schemas.openxmlformats.org/spreadsheetml/2006/main" count="31" uniqueCount="28">
  <si>
    <t>質量</t>
    <rPh sb="0" eb="2">
      <t>シツリョウ</t>
    </rPh>
    <phoneticPr fontId="3"/>
  </si>
  <si>
    <t>含水率</t>
    <rPh sb="0" eb="2">
      <t>ガンスイ</t>
    </rPh>
    <rPh sb="2" eb="3">
      <t>リツ</t>
    </rPh>
    <phoneticPr fontId="3"/>
  </si>
  <si>
    <t>乾物</t>
    <rPh sb="0" eb="2">
      <t>カンブツ</t>
    </rPh>
    <phoneticPr fontId="3"/>
  </si>
  <si>
    <t>RCｓ濃度</t>
    <rPh sb="3" eb="5">
      <t>ノウド</t>
    </rPh>
    <phoneticPr fontId="3"/>
  </si>
  <si>
    <t>t</t>
    <phoneticPr fontId="3"/>
  </si>
  <si>
    <t>%</t>
    <phoneticPr fontId="3"/>
  </si>
  <si>
    <t>Bq/kg</t>
    <phoneticPr fontId="3"/>
  </si>
  <si>
    <t>Bq/kgDM</t>
    <phoneticPr fontId="3"/>
  </si>
  <si>
    <t>堆肥原料の設計値</t>
    <rPh sb="0" eb="2">
      <t>タイヒ</t>
    </rPh>
    <rPh sb="2" eb="4">
      <t>ゲンリョウ</t>
    </rPh>
    <rPh sb="5" eb="7">
      <t>セッケイ</t>
    </rPh>
    <rPh sb="7" eb="8">
      <t>アタイ</t>
    </rPh>
    <phoneticPr fontId="3"/>
  </si>
  <si>
    <t>牛ふん（新鮮品）</t>
    <rPh sb="0" eb="1">
      <t>ウシ</t>
    </rPh>
    <rPh sb="4" eb="6">
      <t>シンセン</t>
    </rPh>
    <rPh sb="6" eb="7">
      <t>ヒン</t>
    </rPh>
    <phoneticPr fontId="3"/>
  </si>
  <si>
    <t>オガクズ（新鮮品）</t>
    <phoneticPr fontId="3"/>
  </si>
  <si>
    <t>牧草（汚染物）</t>
    <rPh sb="0" eb="2">
      <t>ボクソウ</t>
    </rPh>
    <rPh sb="3" eb="5">
      <t>オセン</t>
    </rPh>
    <rPh sb="5" eb="6">
      <t>ブツ</t>
    </rPh>
    <phoneticPr fontId="3"/>
  </si>
  <si>
    <t>堆肥（汚染物）</t>
    <rPh sb="0" eb="2">
      <t>タイヒ</t>
    </rPh>
    <rPh sb="3" eb="5">
      <t>オセン</t>
    </rPh>
    <rPh sb="5" eb="6">
      <t>ブツ</t>
    </rPh>
    <phoneticPr fontId="3"/>
  </si>
  <si>
    <t>目標とする仕上り堆肥</t>
    <rPh sb="0" eb="2">
      <t>モクヒョウ</t>
    </rPh>
    <rPh sb="5" eb="7">
      <t>シア</t>
    </rPh>
    <rPh sb="8" eb="10">
      <t>タイヒ</t>
    </rPh>
    <phoneticPr fontId="6"/>
  </si>
  <si>
    <t>含水率の設定値を入れてください⇒</t>
    <rPh sb="0" eb="2">
      <t>ガンスイ</t>
    </rPh>
    <rPh sb="2" eb="3">
      <t>リツ</t>
    </rPh>
    <rPh sb="4" eb="7">
      <t>セッテイチ</t>
    </rPh>
    <rPh sb="8" eb="9">
      <t>イ</t>
    </rPh>
    <phoneticPr fontId="3"/>
  </si>
  <si>
    <t>乾物分解率の設定値を入れてください⇒</t>
    <rPh sb="0" eb="2">
      <t>カンブツ</t>
    </rPh>
    <rPh sb="2" eb="4">
      <t>ブンカイ</t>
    </rPh>
    <rPh sb="4" eb="5">
      <t>リツ</t>
    </rPh>
    <rPh sb="6" eb="9">
      <t>セッテイチ</t>
    </rPh>
    <rPh sb="10" eb="11">
      <t>イ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</si>
  <si>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</si>
  <si>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</si>
  <si>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</si>
  <si>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</si>
  <si>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⑤</t>
    <phoneticPr fontId="3"/>
  </si>
  <si>
    <t>⑥</t>
    <phoneticPr fontId="3"/>
  </si>
  <si>
    <t>施設等に応じた安全率を見込んで乾物分解率を設定・入力します</t>
    <phoneticPr fontId="3"/>
  </si>
  <si>
    <t>堆肥の原料となる牛ふんや汚染牧草等の測定値を入力します</t>
    <phoneticPr fontId="3"/>
  </si>
  <si>
    <t>堆肥化に適した含水率となる投入量を逐次入力します</t>
    <phoneticPr fontId="3"/>
  </si>
  <si>
    <t>堆肥化に適した含水率か、RCs濃度は暫定許容値以下か計算結果を逐次確認します</t>
    <phoneticPr fontId="3"/>
  </si>
  <si>
    <t>目標とする仕上り堆肥の含水率を入力します</t>
    <phoneticPr fontId="3"/>
  </si>
  <si>
    <t>自動計算される仕上り堆肥のRCs濃度の試算値が暫定許容値以下か確認します</t>
    <rPh sb="19" eb="21">
      <t>シサン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</si>
</sst>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.0_ "/>
    <numFmt numFmtId="178" formatCode="0_ 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theme="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9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  <font>
      <b/>
      <sz val="14"/>
      <color theme="0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80">
    <xf numFmtId="0" fontId="0" fillId="0" borderId="0" xfId="0">
      <alignment vertical="center"/>
    </xf>
    <xf numFmtId="0" fontId="2" fillId="2" borderId="0" xfId="1" applyNumberFormat="1" applyFont="1" applyFill="1" applyBorder="1">
      <alignment vertical="center"/>
    </xf>
    <xf numFmtId="0" fontId="2" fillId="2" borderId="1" xfId="1" applyFont="1" applyFill="1" applyBorder="1" applyAlignment="1">
      <alignment horizontal="center"/>
    </xf>
    <xf numFmtId="0" fontId="2" fillId="0" borderId="0" xfId="1" applyFont="1" applyFill="1" applyBorder="1">
      <alignment vertical="center"/>
    </xf>
    <xf numFmtId="0" fontId="2" fillId="2" borderId="4" xfId="1" applyFont="1" applyFill="1" applyBorder="1" applyAlignment="1">
      <alignment horizontal="center" vertical="top"/>
    </xf>
    <xf numFmtId="0" fontId="2" fillId="2" borderId="5" xfId="1" applyFont="1" applyFill="1" applyBorder="1" applyAlignment="1">
      <alignment horizontal="center" vertical="top"/>
    </xf>
    <xf numFmtId="0" fontId="2" fillId="2" borderId="6" xfId="1" applyFont="1" applyFill="1" applyBorder="1" applyAlignment="1">
      <alignment horizontal="center" vertical="top"/>
    </xf>
    <xf numFmtId="1" fontId="2" fillId="2" borderId="9" xfId="1" applyNumberFormat="1" applyFont="1" applyFill="1" applyBorder="1">
      <alignment vertical="center"/>
    </xf>
    <xf numFmtId="1" fontId="2" fillId="2" borderId="12" xfId="1" applyNumberFormat="1" applyFont="1" applyFill="1" applyBorder="1">
      <alignment vertical="center"/>
    </xf>
    <xf numFmtId="0" fontId="2" fillId="2" borderId="0" xfId="1" applyFont="1" applyFill="1" applyBorder="1" applyAlignment="1">
      <alignment horizontal="center" vertical="center"/>
    </xf>
    <xf numFmtId="1" fontId="2" fillId="2" borderId="0" xfId="1" applyNumberFormat="1" applyFont="1" applyFill="1" applyBorder="1">
      <alignment vertical="center"/>
    </xf>
    <xf numFmtId="0" fontId="7" fillId="0" borderId="0" xfId="2">
      <alignment vertical="center"/>
    </xf>
    <xf numFmtId="0" fontId="7" fillId="0" borderId="0" xfId="2" applyFill="1">
      <alignment vertical="center"/>
    </xf>
    <xf numFmtId="0" fontId="2" fillId="2" borderId="0" xfId="1" applyFont="1" applyFill="1" applyBorder="1">
      <alignment vertical="center"/>
    </xf>
    <xf numFmtId="0" fontId="7" fillId="2" borderId="0" xfId="2" applyFill="1">
      <alignment vertical="center"/>
    </xf>
    <xf numFmtId="0" fontId="9" fillId="2" borderId="0" xfId="1" applyFont="1" applyFill="1" applyBorder="1">
      <alignment vertical="center"/>
    </xf>
    <xf numFmtId="0" fontId="4" fillId="6" borderId="13" xfId="1" applyFont="1" applyFill="1" applyBorder="1">
      <alignment vertical="center"/>
    </xf>
    <xf numFmtId="0" fontId="4" fillId="5" borderId="13" xfId="1" applyFont="1" applyFill="1" applyBorder="1">
      <alignment vertical="center"/>
    </xf>
    <xf numFmtId="0" fontId="10" fillId="5" borderId="13" xfId="1" applyFont="1" applyFill="1" applyBorder="1" applyAlignment="1">
      <alignment horizontal="center" vertical="center"/>
    </xf>
    <xf numFmtId="0" fontId="10" fillId="3" borderId="13" xfId="1" applyFont="1" applyFill="1" applyBorder="1" applyAlignment="1">
      <alignment horizontal="center" vertical="center"/>
    </xf>
    <xf numFmtId="0" fontId="10" fillId="4" borderId="13" xfId="1" applyFont="1" applyFill="1" applyBorder="1" applyAlignment="1">
      <alignment horizontal="center" vertical="center"/>
    </xf>
    <xf numFmtId="0" fontId="10" fillId="6" borderId="13" xfId="1" applyFont="1" applyFill="1" applyBorder="1" applyAlignment="1">
      <alignment horizontal="center" vertical="center"/>
    </xf>
    <xf numFmtId="0" fontId="10" fillId="7" borderId="13" xfId="1" applyFont="1" applyFill="1" applyBorder="1" applyAlignment="1">
      <alignment horizontal="center" vertical="center"/>
    </xf>
    <xf numFmtId="0" fontId="7" fillId="2" borderId="13" xfId="2" applyFill="1" applyBorder="1" applyAlignment="1">
      <alignment horizontal="left" vertical="center"/>
    </xf>
    <xf numFmtId="0" fontId="2" fillId="2" borderId="3" xfId="1" applyFont="1" applyFill="1" applyBorder="1" applyAlignment="1">
      <alignment horizontal="center"/>
    </xf>
    <xf numFmtId="1" fontId="2" fillId="2" borderId="16" xfId="1" applyNumberFormat="1" applyFont="1" applyFill="1" applyBorder="1">
      <alignment vertical="center"/>
    </xf>
    <xf numFmtId="0" fontId="10" fillId="8" borderId="13" xfId="1" applyFont="1" applyFill="1" applyBorder="1" applyAlignment="1">
      <alignment horizontal="center" vertical="center"/>
    </xf>
    <xf numFmtId="176" fontId="12" fillId="2" borderId="9" xfId="1" applyNumberFormat="1" applyFont="1" applyFill="1" applyBorder="1">
      <alignment vertical="center"/>
    </xf>
    <xf numFmtId="1" fontId="13" fillId="2" borderId="7" xfId="1" applyNumberFormat="1" applyFont="1" applyFill="1" applyBorder="1">
      <alignment vertical="center"/>
    </xf>
    <xf numFmtId="176" fontId="13" fillId="2" borderId="9" xfId="1" applyNumberFormat="1" applyFont="1" applyFill="1" applyBorder="1">
      <alignment vertical="center"/>
    </xf>
    <xf numFmtId="1" fontId="11" fillId="8" borderId="8" xfId="1" applyNumberFormat="1" applyFont="1" applyFill="1" applyBorder="1">
      <alignment vertical="center"/>
    </xf>
    <xf numFmtId="176" fontId="12" fillId="2" borderId="16" xfId="1" applyNumberFormat="1" applyFont="1" applyFill="1" applyBorder="1">
      <alignment vertical="center"/>
    </xf>
    <xf numFmtId="1" fontId="13" fillId="2" borderId="15" xfId="1" applyNumberFormat="1" applyFont="1" applyFill="1" applyBorder="1">
      <alignment vertical="center"/>
    </xf>
    <xf numFmtId="176" fontId="13" fillId="2" borderId="16" xfId="1" applyNumberFormat="1" applyFont="1" applyFill="1" applyBorder="1">
      <alignment vertical="center"/>
    </xf>
    <xf numFmtId="1" fontId="11" fillId="8" borderId="14" xfId="1" applyNumberFormat="1" applyFont="1" applyFill="1" applyBorder="1">
      <alignment vertical="center"/>
    </xf>
    <xf numFmtId="176" fontId="12" fillId="2" borderId="12" xfId="1" applyNumberFormat="1" applyFont="1" applyFill="1" applyBorder="1">
      <alignment vertical="center"/>
    </xf>
    <xf numFmtId="1" fontId="13" fillId="2" borderId="10" xfId="1" applyNumberFormat="1" applyFont="1" applyFill="1" applyBorder="1">
      <alignment vertical="center"/>
    </xf>
    <xf numFmtId="176" fontId="13" fillId="2" borderId="12" xfId="1" applyNumberFormat="1" applyFont="1" applyFill="1" applyBorder="1">
      <alignment vertical="center"/>
    </xf>
    <xf numFmtId="1" fontId="11" fillId="4" borderId="11" xfId="1" applyNumberFormat="1" applyFont="1" applyFill="1" applyBorder="1">
      <alignment vertical="center"/>
    </xf>
    <xf numFmtId="176" fontId="11" fillId="3" borderId="8" xfId="1" applyNumberFormat="1" applyFont="1" applyFill="1" applyBorder="1">
      <alignment vertical="center"/>
    </xf>
    <xf numFmtId="176" fontId="11" fillId="3" borderId="14" xfId="1" applyNumberFormat="1" applyFont="1" applyFill="1" applyBorder="1">
      <alignment vertical="center"/>
    </xf>
    <xf numFmtId="176" fontId="13" fillId="2" borderId="11" xfId="1" applyNumberFormat="1" applyFont="1" applyFill="1" applyBorder="1">
      <alignment vertical="center"/>
    </xf>
    <xf numFmtId="176" fontId="11" fillId="8" borderId="7" xfId="1" applyNumberFormat="1" applyFont="1" applyFill="1" applyBorder="1">
      <alignment vertical="center"/>
    </xf>
    <xf numFmtId="176" fontId="11" fillId="8" borderId="15" xfId="1" applyNumberFormat="1" applyFont="1" applyFill="1" applyBorder="1">
      <alignment vertical="center"/>
    </xf>
    <xf numFmtId="176" fontId="11" fillId="4" borderId="10" xfId="1" applyNumberFormat="1" applyFont="1" applyFill="1" applyBorder="1">
      <alignment vertical="center"/>
    </xf>
    <xf numFmtId="176" fontId="13" fillId="2" borderId="3" xfId="1" applyNumberFormat="1" applyFont="1" applyFill="1" applyBorder="1" applyAlignment="1">
      <alignment horizontal="right" vertical="center"/>
    </xf>
    <xf numFmtId="176" fontId="13" fillId="2" borderId="16" xfId="1" applyNumberFormat="1" applyFont="1" applyFill="1" applyBorder="1" applyAlignment="1">
      <alignment horizontal="right" vertical="center"/>
    </xf>
    <xf numFmtId="1" fontId="11" fillId="7" borderId="1" xfId="1" applyNumberFormat="1" applyFont="1" applyFill="1" applyBorder="1" applyAlignment="1">
      <alignment horizontal="right" vertical="center"/>
    </xf>
    <xf numFmtId="1" fontId="11" fillId="7" borderId="14" xfId="1" applyNumberFormat="1" applyFont="1" applyFill="1" applyBorder="1" applyAlignment="1">
      <alignment horizontal="right" vertic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7" fillId="2" borderId="21" xfId="2" applyFill="1" applyBorder="1" applyAlignment="1">
      <alignment horizontal="left" vertical="center"/>
    </xf>
    <xf numFmtId="0" fontId="7" fillId="2" borderId="22" xfId="2" applyFill="1" applyBorder="1" applyAlignment="1">
      <alignment horizontal="left" vertical="center"/>
    </xf>
    <xf numFmtId="0" fontId="7" fillId="2" borderId="23" xfId="2" applyFill="1" applyBorder="1" applyAlignment="1">
      <alignment horizontal="left" vertical="center"/>
    </xf>
    <xf numFmtId="0" fontId="8" fillId="2" borderId="0" xfId="1" applyFont="1" applyFill="1" applyBorder="1" applyAlignment="1">
      <alignment horizontal="right" vertical="center"/>
    </xf>
    <xf numFmtId="0" fontId="8" fillId="2" borderId="17" xfId="1" applyFont="1" applyFill="1" applyBorder="1" applyAlignment="1">
      <alignment horizontal="right" vertical="center"/>
    </xf>
    <xf numFmtId="1" fontId="5" fillId="2" borderId="3" xfId="1" applyNumberFormat="1" applyFont="1" applyFill="1" applyBorder="1" applyAlignment="1">
      <alignment horizontal="right" vertical="center"/>
    </xf>
    <xf numFmtId="1" fontId="5" fillId="2" borderId="16" xfId="1" applyNumberFormat="1" applyFont="1" applyFill="1" applyBorder="1" applyAlignment="1">
      <alignment horizontal="right"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7" xfId="1" applyFont="1" applyFill="1" applyBorder="1" applyAlignment="1">
      <alignment horizontal="center" vertical="center"/>
    </xf>
    <xf numFmtId="0" fontId="9" fillId="2" borderId="9" xfId="1" applyFont="1" applyFill="1" applyBorder="1" applyAlignment="1">
      <alignment horizontal="center" vertical="center"/>
    </xf>
    <xf numFmtId="0" fontId="2" fillId="2" borderId="19" xfId="1" applyFont="1" applyFill="1" applyBorder="1" applyAlignment="1">
      <alignment horizontal="center" vertical="center"/>
    </xf>
    <xf numFmtId="0" fontId="2" fillId="2" borderId="20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15" xfId="1" applyFont="1" applyFill="1" applyBorder="1" applyAlignment="1">
      <alignment horizontal="center" vertical="center"/>
    </xf>
    <xf numFmtId="0" fontId="2" fillId="2" borderId="16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18" xfId="1" applyFont="1" applyFill="1" applyBorder="1" applyAlignment="1">
      <alignment horizontal="center" vertical="center"/>
    </xf>
    <xf numFmtId="0" fontId="4" fillId="5" borderId="2" xfId="1" applyFont="1" applyFill="1" applyBorder="1" applyAlignment="1">
      <alignment horizontal="center" wrapText="1"/>
    </xf>
    <xf numFmtId="0" fontId="4" fillId="5" borderId="3" xfId="1" applyFont="1" applyFill="1" applyBorder="1" applyAlignment="1">
      <alignment horizontal="center" wrapText="1"/>
    </xf>
    <xf numFmtId="0" fontId="4" fillId="5" borderId="15" xfId="1" applyFont="1" applyFill="1" applyBorder="1" applyAlignment="1">
      <alignment horizontal="center" vertical="top" wrapText="1"/>
    </xf>
    <xf numFmtId="0" fontId="4" fillId="5" borderId="16" xfId="1" applyFont="1" applyFill="1" applyBorder="1" applyAlignment="1">
      <alignment horizontal="center" vertical="top" wrapText="1"/>
    </xf>
    <xf numFmtId="177" fontId="13" fillId="2" borderId="1" xfId="1" applyNumberFormat="1" applyFont="1" applyFill="1" applyBorder="1" applyAlignment="1">
      <alignment horizontal="right" vertical="center"/>
    </xf>
    <xf numFmtId="177" fontId="13" fillId="2" borderId="14" xfId="1" applyNumberFormat="1" applyFont="1" applyFill="1" applyBorder="1" applyAlignment="1">
      <alignment horizontal="right" vertical="center"/>
    </xf>
    <xf numFmtId="176" fontId="11" fillId="6" borderId="2" xfId="1" applyNumberFormat="1" applyFont="1" applyFill="1" applyBorder="1" applyAlignment="1">
      <alignment horizontal="right" vertical="center"/>
    </xf>
    <xf numFmtId="176" fontId="11" fillId="6" borderId="15" xfId="1" applyNumberFormat="1" applyFont="1" applyFill="1" applyBorder="1" applyAlignment="1">
      <alignment horizontal="right" vertical="center"/>
    </xf>
    <xf numFmtId="178" fontId="13" fillId="2" borderId="2" xfId="1" applyNumberFormat="1" applyFont="1" applyFill="1" applyBorder="1" applyAlignment="1">
      <alignment horizontal="right" vertical="center"/>
    </xf>
    <xf numFmtId="178" fontId="13" fillId="2" borderId="15" xfId="1" applyNumberFormat="1" applyFont="1" applyFill="1" applyBorder="1" applyAlignment="1">
      <alignment horizontal="right" vertical="center"/>
    </xf>
  </cellXfs>
  <cellStyles count="3">
    <cellStyle name="標準" xfId="0" builtinId="0"/>
    <cellStyle name="標準 2" xfId="1" xr:uid="{F3CC5631-C203-45E6-9625-E026C7F92813}"/>
    <cellStyle name="標準 3" xfId="2" xr:uid="{222334C1-9804-4A6A-9E3F-56BF684B1C1E}"/>
  </cellStyles>
  <dxfs count="0"/>
  <tableStyles count="0" defaultTableStyle="TableStyleMedium2" defaultPivotStyle="PivotStyleLight16"/>
  <colors>
    <mruColors>
      <color rgb="FFFF00FF"/>
      <color rgb="FF00B050"/>
      <color rgb="FFC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600075</xdr:colOff>
      <xdr:row>8</xdr:row>
      <xdr:rowOff>171450</xdr:rowOff>
    </xdr:from>
    <xdr:to>
      <xdr:col>9</xdr:col>
      <xdr:colOff>1704975</xdr:colOff>
      <xdr:row>12</xdr:row>
      <xdr:rowOff>47625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6C9E560-0662-4A79-A477-AFDC416E9938}"/>
            </a:ext>
          </a:extLst>
        </xdr:cNvPr>
        <xdr:cNvSpPr txBox="1"/>
      </xdr:nvSpPr>
      <xdr:spPr>
        <a:xfrm>
          <a:off x="6000750" y="2009775"/>
          <a:ext cx="1104900" cy="742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rtl="0" eaLnBrk="1" latinLnBrk="0" hangingPunct="1"/>
          <a:r>
            <a:rPr kumimoji="1" lang="ja-JP" altLang="en-US" sz="1200" b="1">
              <a:solidFill>
                <a:srgbClr val="00B05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堆肥化に適する含水率は</a:t>
          </a:r>
        </a:p>
        <a:p>
          <a:pPr rtl="0" eaLnBrk="1" latinLnBrk="0" hangingPunct="1"/>
          <a:r>
            <a:rPr kumimoji="1" lang="en-US" altLang="ja-JP" sz="1200" b="1">
              <a:solidFill>
                <a:srgbClr val="00B05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55-70%</a:t>
          </a:r>
          <a:r>
            <a:rPr kumimoji="1" lang="en-US" altLang="ja-JP" sz="1200" b="1" baseline="30000">
              <a:solidFill>
                <a:srgbClr val="00B05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1)</a:t>
          </a:r>
        </a:p>
      </xdr:txBody>
    </xdr:sp>
    <xdr:clientData/>
  </xdr:twoCellAnchor>
  <xdr:twoCellAnchor>
    <xdr:from>
      <xdr:col>9</xdr:col>
      <xdr:colOff>590550</xdr:colOff>
      <xdr:row>12</xdr:row>
      <xdr:rowOff>28575</xdr:rowOff>
    </xdr:from>
    <xdr:to>
      <xdr:col>9</xdr:col>
      <xdr:colOff>1857375</xdr:colOff>
      <xdr:row>16</xdr:row>
      <xdr:rowOff>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CBA81B3A-C005-4AFD-AFB7-DB1142F0E49E}"/>
            </a:ext>
          </a:extLst>
        </xdr:cNvPr>
        <xdr:cNvSpPr txBox="1"/>
      </xdr:nvSpPr>
      <xdr:spPr>
        <a:xfrm>
          <a:off x="5991225" y="2733675"/>
          <a:ext cx="1266825" cy="781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rtl="0" eaLnBrk="1" latinLnBrk="0" hangingPunct="1"/>
          <a:r>
            <a:rPr kumimoji="1" lang="ja-JP" altLang="en-US" sz="1200" b="1">
              <a:solidFill>
                <a:srgbClr val="FF00FF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取扱い性のよい堆肥の含水率は</a:t>
          </a:r>
        </a:p>
        <a:p>
          <a:pPr rtl="0" eaLnBrk="1" latinLnBrk="0" hangingPunct="1"/>
          <a:r>
            <a:rPr kumimoji="1" lang="en-US" altLang="ja-JP" sz="1200" b="1">
              <a:solidFill>
                <a:srgbClr val="FF00FF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40-50%</a:t>
          </a:r>
          <a:r>
            <a:rPr kumimoji="1" lang="en-US" altLang="ja-JP" sz="1200" b="1" baseline="30000">
              <a:solidFill>
                <a:srgbClr val="FF00FF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2)</a:t>
          </a:r>
        </a:p>
      </xdr:txBody>
    </xdr:sp>
    <xdr:clientData/>
  </xdr:twoCellAnchor>
  <xdr:twoCellAnchor>
    <xdr:from>
      <xdr:col>0</xdr:col>
      <xdr:colOff>161925</xdr:colOff>
      <xdr:row>3</xdr:row>
      <xdr:rowOff>85725</xdr:rowOff>
    </xdr:from>
    <xdr:to>
      <xdr:col>1</xdr:col>
      <xdr:colOff>1362075</xdr:colOff>
      <xdr:row>5</xdr:row>
      <xdr:rowOff>247650</xdr:rowOff>
    </xdr:to>
    <xdr:sp macro="" textlink="">
      <xdr:nvSpPr>
        <xdr:cNvPr id="15" name="テキスト ボックス 157">
          <a:extLst>
            <a:ext uri="{FF2B5EF4-FFF2-40B4-BE49-F238E27FC236}">
              <a16:creationId xmlns:a16="http://schemas.microsoft.com/office/drawing/2014/main" id="{C8093E4A-01A2-48B5-B2E5-FDECA7A2B819}"/>
            </a:ext>
          </a:extLst>
        </xdr:cNvPr>
        <xdr:cNvSpPr txBox="1"/>
      </xdr:nvSpPr>
      <xdr:spPr>
        <a:xfrm>
          <a:off x="161925" y="800100"/>
          <a:ext cx="1485900" cy="514350"/>
        </a:xfrm>
        <a:prstGeom prst="star7">
          <a:avLst/>
        </a:prstGeom>
        <a:solidFill>
          <a:srgbClr val="FFFF00"/>
        </a:solidFill>
        <a:ln>
          <a:solidFill>
            <a:schemeClr val="accent5">
              <a:lumMod val="75000"/>
            </a:schemeClr>
          </a:solidFill>
        </a:ln>
      </xdr:spPr>
      <xdr:txBody>
        <a:bodyPr wrap="square" rtlCol="0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400" b="1">
              <a:solidFill>
                <a:schemeClr val="accent5">
                  <a:lumMod val="75000"/>
                </a:schemeClr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計算例</a:t>
          </a:r>
        </a:p>
      </xdr:txBody>
    </xdr:sp>
    <xdr:clientData/>
  </xdr:twoCellAnchor>
  <xdr:twoCellAnchor>
    <xdr:from>
      <xdr:col>9</xdr:col>
      <xdr:colOff>200025</xdr:colOff>
      <xdr:row>9</xdr:row>
      <xdr:rowOff>209550</xdr:rowOff>
    </xdr:from>
    <xdr:to>
      <xdr:col>9</xdr:col>
      <xdr:colOff>514350</xdr:colOff>
      <xdr:row>11</xdr:row>
      <xdr:rowOff>28575</xdr:rowOff>
    </xdr:to>
    <xdr:sp macro="" textlink="">
      <xdr:nvSpPr>
        <xdr:cNvPr id="10" name="矢印: 右 9">
          <a:extLst>
            <a:ext uri="{FF2B5EF4-FFF2-40B4-BE49-F238E27FC236}">
              <a16:creationId xmlns:a16="http://schemas.microsoft.com/office/drawing/2014/main" id="{72527062-4FF8-4906-BEDE-A2F73F378F8C}"/>
            </a:ext>
          </a:extLst>
        </xdr:cNvPr>
        <xdr:cNvSpPr/>
      </xdr:nvSpPr>
      <xdr:spPr>
        <a:xfrm flipH="1">
          <a:off x="5600700" y="2305050"/>
          <a:ext cx="314325" cy="333375"/>
        </a:xfrm>
        <a:prstGeom prst="right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200025</xdr:colOff>
      <xdr:row>12</xdr:row>
      <xdr:rowOff>95250</xdr:rowOff>
    </xdr:from>
    <xdr:to>
      <xdr:col>9</xdr:col>
      <xdr:colOff>514350</xdr:colOff>
      <xdr:row>13</xdr:row>
      <xdr:rowOff>190500</xdr:rowOff>
    </xdr:to>
    <xdr:sp macro="" textlink="">
      <xdr:nvSpPr>
        <xdr:cNvPr id="14" name="矢印: 右 13">
          <a:extLst>
            <a:ext uri="{FF2B5EF4-FFF2-40B4-BE49-F238E27FC236}">
              <a16:creationId xmlns:a16="http://schemas.microsoft.com/office/drawing/2014/main" id="{D80A9220-4014-4C63-ADAB-D17A559C2A9D}"/>
            </a:ext>
          </a:extLst>
        </xdr:cNvPr>
        <xdr:cNvSpPr/>
      </xdr:nvSpPr>
      <xdr:spPr>
        <a:xfrm flipH="1">
          <a:off x="5600700" y="2800350"/>
          <a:ext cx="314325" cy="333375"/>
        </a:xfrm>
        <a:prstGeom prst="rightArrow">
          <a:avLst/>
        </a:prstGeom>
        <a:solidFill>
          <a:srgbClr val="FF00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9948E-6896-4875-B779-0B5EBFD613E3}">
  <dimension ref="A1:K24"/>
  <sheetViews>
    <sheetView tabSelected="1" workbookViewId="0">
      <selection activeCell="C1" sqref="C1"/>
    </sheetView>
  </sheetViews>
  <sheetFormatPr defaultRowHeight="18.75" customHeight="1" x14ac:dyDescent="0.4"/>
  <cols>
    <col min="1" max="1" width="3.75" style="3" customWidth="1"/>
    <col min="2" max="2" width="22.125" style="3" customWidth="1"/>
    <col min="3" max="4" width="15" style="3" customWidth="1"/>
    <col min="5" max="7" width="7.5" style="3" hidden="1" customWidth="1"/>
    <col min="8" max="8" width="15" style="3" customWidth="1"/>
    <col min="9" max="9" width="9.375" style="3" hidden="1" customWidth="1"/>
    <col min="10" max="10" width="29.375" style="3" customWidth="1"/>
    <col min="11" max="16384" width="9" style="3"/>
  </cols>
  <sheetData>
    <row r="1" spans="1:11" ht="18.75" customHeight="1" x14ac:dyDescent="0.4">
      <c r="A1" s="54" t="s">
        <v>14</v>
      </c>
      <c r="B1" s="55"/>
      <c r="C1" s="16">
        <v>43</v>
      </c>
      <c r="D1" s="13"/>
      <c r="E1" s="13"/>
      <c r="F1" s="13"/>
      <c r="G1" s="13"/>
      <c r="H1" s="13"/>
      <c r="I1" s="13"/>
      <c r="J1" s="13"/>
    </row>
    <row r="2" spans="1:11" ht="18.75" customHeight="1" x14ac:dyDescent="0.4">
      <c r="A2" s="54" t="s">
        <v>15</v>
      </c>
      <c r="B2" s="55"/>
      <c r="C2" s="17">
        <v>25</v>
      </c>
      <c r="D2" s="13"/>
      <c r="E2" s="13"/>
      <c r="F2" s="13"/>
      <c r="G2" s="13"/>
      <c r="H2" s="13"/>
      <c r="I2" s="13"/>
      <c r="J2" s="13"/>
    </row>
    <row r="3" spans="1:11" ht="18.75" customHeight="1" x14ac:dyDescent="0.4">
      <c r="A3" s="15"/>
      <c r="B3" s="13"/>
      <c r="C3" s="13"/>
      <c r="D3" s="13"/>
      <c r="E3" s="13"/>
      <c r="F3" s="13"/>
      <c r="G3" s="13"/>
      <c r="H3" s="13"/>
      <c r="I3" s="13"/>
      <c r="J3" s="13"/>
    </row>
    <row r="4" spans="1:11" ht="7.5" customHeight="1" thickBot="1" x14ac:dyDescent="0.45">
      <c r="A4" s="15"/>
      <c r="B4" s="1"/>
      <c r="C4" s="1"/>
      <c r="D4" s="1"/>
      <c r="E4" s="1"/>
      <c r="F4" s="1"/>
      <c r="G4" s="1"/>
      <c r="H4" s="1"/>
      <c r="I4" s="1"/>
      <c r="J4" s="13"/>
    </row>
    <row r="5" spans="1:11" ht="20.25" customHeight="1" x14ac:dyDescent="0.15">
      <c r="A5" s="58"/>
      <c r="B5" s="59"/>
      <c r="C5" s="2" t="s">
        <v>0</v>
      </c>
      <c r="D5" s="49" t="s">
        <v>1</v>
      </c>
      <c r="E5" s="50"/>
      <c r="F5" s="49" t="s">
        <v>2</v>
      </c>
      <c r="G5" s="50"/>
      <c r="H5" s="2" t="s">
        <v>3</v>
      </c>
      <c r="I5" s="24"/>
      <c r="J5" s="13"/>
    </row>
    <row r="6" spans="1:11" ht="20.25" customHeight="1" x14ac:dyDescent="0.4">
      <c r="A6" s="60"/>
      <c r="B6" s="61"/>
      <c r="C6" s="4" t="s">
        <v>4</v>
      </c>
      <c r="D6" s="5" t="s">
        <v>5</v>
      </c>
      <c r="E6" s="6" t="s">
        <v>4</v>
      </c>
      <c r="F6" s="5" t="s">
        <v>5</v>
      </c>
      <c r="G6" s="6" t="s">
        <v>4</v>
      </c>
      <c r="H6" s="4" t="s">
        <v>6</v>
      </c>
      <c r="I6" s="6" t="s">
        <v>7</v>
      </c>
      <c r="J6" s="13"/>
    </row>
    <row r="7" spans="1:11" ht="20.25" customHeight="1" x14ac:dyDescent="0.4">
      <c r="A7" s="62" t="s">
        <v>9</v>
      </c>
      <c r="B7" s="63"/>
      <c r="C7" s="39">
        <v>25.215000000000003</v>
      </c>
      <c r="D7" s="42">
        <v>68.294725090706123</v>
      </c>
      <c r="E7" s="27">
        <f>C7*D7/100</f>
        <v>17.220514931621551</v>
      </c>
      <c r="F7" s="28">
        <f>100-D7</f>
        <v>31.705274909293877</v>
      </c>
      <c r="G7" s="29">
        <f>C7*F7/100</f>
        <v>7.9944850683784523</v>
      </c>
      <c r="H7" s="30">
        <v>2.949849277805523</v>
      </c>
      <c r="I7" s="7">
        <f>H7/(F7/100)</f>
        <v>9.3039700373038663</v>
      </c>
      <c r="J7" s="13"/>
    </row>
    <row r="8" spans="1:11" ht="20.25" customHeight="1" x14ac:dyDescent="0.4">
      <c r="A8" s="64" t="s">
        <v>10</v>
      </c>
      <c r="B8" s="65"/>
      <c r="C8" s="39"/>
      <c r="D8" s="42">
        <v>15</v>
      </c>
      <c r="E8" s="27">
        <f>C8*D8/100</f>
        <v>0</v>
      </c>
      <c r="F8" s="28">
        <f>100-D8</f>
        <v>85</v>
      </c>
      <c r="G8" s="29">
        <f>C8*F8/100</f>
        <v>0</v>
      </c>
      <c r="H8" s="30">
        <v>0</v>
      </c>
      <c r="I8" s="7">
        <f>H8/(F8/100)</f>
        <v>0</v>
      </c>
      <c r="J8" s="13"/>
    </row>
    <row r="9" spans="1:11" ht="20.25" customHeight="1" x14ac:dyDescent="0.4">
      <c r="A9" s="64" t="s">
        <v>11</v>
      </c>
      <c r="B9" s="65"/>
      <c r="C9" s="39">
        <f>6.411-1.451*33/1000</f>
        <v>6.3631169999999999</v>
      </c>
      <c r="D9" s="42">
        <v>42.222718143271585</v>
      </c>
      <c r="E9" s="27">
        <f>C9*D9/100</f>
        <v>2.6866809560365987</v>
      </c>
      <c r="F9" s="28">
        <f>100-D9</f>
        <v>57.777281856728415</v>
      </c>
      <c r="G9" s="29">
        <f>C9*F9/100</f>
        <v>3.6764360439634016</v>
      </c>
      <c r="H9" s="30">
        <v>582.42850536742151</v>
      </c>
      <c r="I9" s="7">
        <f>H9/(F9/100)</f>
        <v>1008.0579886254985</v>
      </c>
      <c r="J9" s="13"/>
    </row>
    <row r="10" spans="1:11" ht="20.25" customHeight="1" thickBot="1" x14ac:dyDescent="0.45">
      <c r="A10" s="66" t="s">
        <v>12</v>
      </c>
      <c r="B10" s="67"/>
      <c r="C10" s="40">
        <f>5.79-2.7*15/1000</f>
        <v>5.7495000000000003</v>
      </c>
      <c r="D10" s="43">
        <v>26.211643246343556</v>
      </c>
      <c r="E10" s="31">
        <f>C10*D10/100</f>
        <v>1.507038428448523</v>
      </c>
      <c r="F10" s="32">
        <f>100-D10</f>
        <v>73.788356753656444</v>
      </c>
      <c r="G10" s="33">
        <f>C10*F10/100</f>
        <v>4.2424615715514769</v>
      </c>
      <c r="H10" s="34">
        <v>557.08627328741875</v>
      </c>
      <c r="I10" s="25">
        <f>H10/(F10/100)</f>
        <v>754.97856002846049</v>
      </c>
      <c r="J10" s="13"/>
    </row>
    <row r="11" spans="1:11" ht="20.25" customHeight="1" thickBot="1" x14ac:dyDescent="0.45">
      <c r="A11" s="68" t="s">
        <v>8</v>
      </c>
      <c r="B11" s="69"/>
      <c r="C11" s="41">
        <f>SUM(C7:C10)</f>
        <v>37.327617000000004</v>
      </c>
      <c r="D11" s="44">
        <f>(C7*D7+C8*D8+C9*D9+C10*D10)/C11</f>
        <v>57.368340218735824</v>
      </c>
      <c r="E11" s="35">
        <f>C11*D11/100</f>
        <v>21.414234316106672</v>
      </c>
      <c r="F11" s="36">
        <f>100-D11</f>
        <v>42.631659781264176</v>
      </c>
      <c r="G11" s="37">
        <f>C11*F11/100</f>
        <v>15.91338268389333</v>
      </c>
      <c r="H11" s="38">
        <f>(C8*H8+C9*H9+C10*H10+C7*H7)/C11</f>
        <v>187.08423582448111</v>
      </c>
      <c r="I11" s="8">
        <f>H11/(F11/100)</f>
        <v>438.83873343045667</v>
      </c>
      <c r="J11" s="13"/>
    </row>
    <row r="12" spans="1:11" ht="7.5" customHeight="1" thickBot="1" x14ac:dyDescent="0.45">
      <c r="A12" s="15"/>
      <c r="B12" s="9"/>
      <c r="C12" s="10"/>
      <c r="D12" s="10"/>
      <c r="E12" s="10"/>
      <c r="F12" s="10"/>
      <c r="G12" s="10"/>
      <c r="H12" s="10"/>
      <c r="I12" s="10"/>
      <c r="J12" s="14"/>
      <c r="K12" s="11"/>
    </row>
    <row r="13" spans="1:11" ht="18.75" customHeight="1" x14ac:dyDescent="0.15">
      <c r="A13" s="70" t="s">
        <v>13</v>
      </c>
      <c r="B13" s="71"/>
      <c r="C13" s="74">
        <f>E13+G13</f>
        <v>20.938661426175432</v>
      </c>
      <c r="D13" s="76">
        <f>C1</f>
        <v>43</v>
      </c>
      <c r="E13" s="45">
        <f>G13*(100-F13)/F13</f>
        <v>9.0036244132554355</v>
      </c>
      <c r="F13" s="78">
        <f>100-D13</f>
        <v>57</v>
      </c>
      <c r="G13" s="45">
        <f>G11*(100-C2)/100</f>
        <v>11.935037012919997</v>
      </c>
      <c r="H13" s="47">
        <f>C11*H11/C13</f>
        <v>333.51743740714716</v>
      </c>
      <c r="I13" s="56">
        <f>C11*H11/G13</f>
        <v>585.11831124060905</v>
      </c>
      <c r="J13" s="14"/>
      <c r="K13" s="11"/>
    </row>
    <row r="14" spans="1:11" ht="18.75" customHeight="1" thickBot="1" x14ac:dyDescent="0.45">
      <c r="A14" s="72" t="str">
        <f>"（乾物分解率："&amp;C2&amp;"%）"</f>
        <v>（乾物分解率：25%）</v>
      </c>
      <c r="B14" s="73"/>
      <c r="C14" s="75"/>
      <c r="D14" s="77"/>
      <c r="E14" s="46"/>
      <c r="F14" s="79"/>
      <c r="G14" s="46"/>
      <c r="H14" s="48"/>
      <c r="I14" s="57"/>
      <c r="J14" s="14"/>
      <c r="K14" s="12"/>
    </row>
    <row r="15" spans="1:11" ht="7.5" customHeight="1" x14ac:dyDescent="0.4">
      <c r="A15" s="15"/>
      <c r="B15" s="14"/>
      <c r="C15" s="14"/>
      <c r="D15" s="14"/>
      <c r="E15" s="14"/>
      <c r="F15" s="14"/>
      <c r="G15" s="14"/>
      <c r="H15" s="14"/>
      <c r="I15" s="14"/>
      <c r="J15" s="14"/>
      <c r="K15" s="11"/>
    </row>
    <row r="16" spans="1:11" ht="18.75" customHeight="1" x14ac:dyDescent="0.4">
      <c r="A16" s="18" t="s">
        <v>16</v>
      </c>
      <c r="B16" s="51" t="s">
        <v>22</v>
      </c>
      <c r="C16" s="52"/>
      <c r="D16" s="52"/>
      <c r="E16" s="52"/>
      <c r="F16" s="52"/>
      <c r="G16" s="52"/>
      <c r="H16" s="53"/>
      <c r="I16" s="23"/>
      <c r="J16" s="14"/>
      <c r="K16" s="11"/>
    </row>
    <row r="17" spans="1:10" ht="18.75" customHeight="1" x14ac:dyDescent="0.4">
      <c r="A17" s="26" t="s">
        <v>17</v>
      </c>
      <c r="B17" s="51" t="s">
        <v>23</v>
      </c>
      <c r="C17" s="52"/>
      <c r="D17" s="52"/>
      <c r="E17" s="52"/>
      <c r="F17" s="52"/>
      <c r="G17" s="52"/>
      <c r="H17" s="53"/>
      <c r="I17" s="23"/>
      <c r="J17" s="13"/>
    </row>
    <row r="18" spans="1:10" ht="18.75" customHeight="1" x14ac:dyDescent="0.4">
      <c r="A18" s="19" t="s">
        <v>18</v>
      </c>
      <c r="B18" s="51" t="s">
        <v>24</v>
      </c>
      <c r="C18" s="52"/>
      <c r="D18" s="52"/>
      <c r="E18" s="52"/>
      <c r="F18" s="52"/>
      <c r="G18" s="52"/>
      <c r="H18" s="53"/>
      <c r="I18" s="23"/>
      <c r="J18" s="13"/>
    </row>
    <row r="19" spans="1:10" ht="18.75" customHeight="1" x14ac:dyDescent="0.4">
      <c r="A19" s="20" t="s">
        <v>19</v>
      </c>
      <c r="B19" s="51" t="s">
        <v>25</v>
      </c>
      <c r="C19" s="52"/>
      <c r="D19" s="52"/>
      <c r="E19" s="52"/>
      <c r="F19" s="52"/>
      <c r="G19" s="52"/>
      <c r="H19" s="53"/>
      <c r="I19" s="23"/>
      <c r="J19" s="13"/>
    </row>
    <row r="20" spans="1:10" ht="18.75" customHeight="1" x14ac:dyDescent="0.4">
      <c r="A20" s="21" t="s">
        <v>20</v>
      </c>
      <c r="B20" s="51" t="s">
        <v>26</v>
      </c>
      <c r="C20" s="52"/>
      <c r="D20" s="52"/>
      <c r="E20" s="52"/>
      <c r="F20" s="52"/>
      <c r="G20" s="52"/>
      <c r="H20" s="53"/>
      <c r="I20" s="23"/>
      <c r="J20" s="13"/>
    </row>
    <row r="21" spans="1:10" ht="18.75" customHeight="1" x14ac:dyDescent="0.4">
      <c r="A21" s="22" t="s">
        <v>21</v>
      </c>
      <c r="B21" s="51" t="s">
        <v>27</v>
      </c>
      <c r="C21" s="52"/>
      <c r="D21" s="52"/>
      <c r="E21" s="52"/>
      <c r="F21" s="52"/>
      <c r="G21" s="52"/>
      <c r="H21" s="53"/>
      <c r="I21" s="23"/>
      <c r="J21" s="13"/>
    </row>
    <row r="22" spans="1:10" ht="7.5" customHeight="1" x14ac:dyDescent="0.4">
      <c r="A22" s="13"/>
      <c r="B22" s="13"/>
      <c r="C22" s="13"/>
      <c r="D22" s="13"/>
      <c r="E22" s="13"/>
      <c r="F22" s="13"/>
      <c r="G22" s="13"/>
      <c r="H22" s="13"/>
      <c r="I22" s="13"/>
      <c r="J22" s="13"/>
    </row>
    <row r="23" spans="1:10" ht="18.75" customHeight="1" x14ac:dyDescent="0.4">
      <c r="A23" s="13"/>
      <c r="B23" s="13"/>
      <c r="C23" s="13"/>
      <c r="D23" s="13"/>
      <c r="E23" s="13"/>
      <c r="F23" s="13"/>
      <c r="G23" s="13"/>
      <c r="H23" s="13"/>
      <c r="I23" s="13"/>
      <c r="J23" s="13"/>
    </row>
    <row r="24" spans="1:10" ht="18.75" customHeight="1" x14ac:dyDescent="0.4">
      <c r="A24" s="13"/>
      <c r="B24" s="13"/>
      <c r="C24" s="13"/>
      <c r="D24" s="13"/>
      <c r="E24" s="13"/>
      <c r="F24" s="13"/>
      <c r="G24" s="13"/>
      <c r="H24" s="13"/>
      <c r="I24" s="13"/>
      <c r="J24" s="13"/>
    </row>
  </sheetData>
  <mergeCells count="25">
    <mergeCell ref="A1:B1"/>
    <mergeCell ref="A2:B2"/>
    <mergeCell ref="I13:I14"/>
    <mergeCell ref="A5:B6"/>
    <mergeCell ref="A7:B7"/>
    <mergeCell ref="A8:B8"/>
    <mergeCell ref="A9:B9"/>
    <mergeCell ref="A10:B10"/>
    <mergeCell ref="A11:B11"/>
    <mergeCell ref="A13:B13"/>
    <mergeCell ref="A14:B14"/>
    <mergeCell ref="C13:C14"/>
    <mergeCell ref="D13:D14"/>
    <mergeCell ref="E13:E14"/>
    <mergeCell ref="F13:F14"/>
    <mergeCell ref="G13:G14"/>
    <mergeCell ref="H13:H14"/>
    <mergeCell ref="D5:E5"/>
    <mergeCell ref="B21:H21"/>
    <mergeCell ref="B16:H16"/>
    <mergeCell ref="B17:H17"/>
    <mergeCell ref="B18:H18"/>
    <mergeCell ref="B19:H19"/>
    <mergeCell ref="B20:H20"/>
    <mergeCell ref="F5:G5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計算シート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2019-03-26T04:40:01Z</dcterms:created>
  <dcterms:modified xsi:type="dcterms:W3CDTF">2019-03-27T00:20:04Z</dcterms:modified>
</cp:coreProperties>
</file>